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Denne_projektmappe"/>
  <mc:AlternateContent xmlns:mc="http://schemas.openxmlformats.org/markup-compatibility/2006">
    <mc:Choice Requires="x15">
      <x15ac:absPath xmlns:x15ac="http://schemas.microsoft.com/office/spreadsheetml/2010/11/ac" url="I:\Områder\Økonomi\Økonomi og Risiko\Søjle III oplysningsforpligtelser\2021\Til offentliggørelse\"/>
    </mc:Choice>
  </mc:AlternateContent>
  <xr:revisionPtr revIDLastSave="0" documentId="13_ncr:1_{68DD2FC8-6FEF-425F-873F-31DFE25010EC}" xr6:coauthVersionLast="46" xr6:coauthVersionMax="46" xr10:uidLastSave="{00000000-0000-0000-0000-000000000000}"/>
  <bookViews>
    <workbookView xWindow="-28920" yWindow="-120" windowWidth="29040" windowHeight="15840" xr2:uid="{00000000-000D-0000-FFFF-FFFF00000000}"/>
  </bookViews>
  <sheets>
    <sheet name="Index" sheetId="2" r:id="rId1"/>
    <sheet name="EU OV1" sheetId="49" r:id="rId2"/>
    <sheet name="EU KM1" sheetId="50" r:id="rId3"/>
    <sheet name="EU LI1" sheetId="87" r:id="rId4"/>
    <sheet name="EU LI2" sheetId="88" r:id="rId5"/>
    <sheet name="EU LI3" sheetId="89" r:id="rId6"/>
    <sheet name="EU CC1" sheetId="40" r:id="rId7"/>
    <sheet name="EU CCA" sheetId="94" r:id="rId8"/>
    <sheet name="EU CCyB1" sheetId="64" r:id="rId9"/>
    <sheet name="EU CCyB2" sheetId="63" r:id="rId10"/>
    <sheet name="EU LR1 LRSum" sheetId="67" r:id="rId11"/>
    <sheet name="EU LR2 LRCom" sheetId="66" r:id="rId12"/>
    <sheet name="EU LR3 LRSpl" sheetId="65" r:id="rId13"/>
    <sheet name="EU LIQ1" sheetId="68" r:id="rId14"/>
    <sheet name="EU LIQB" sheetId="69" r:id="rId15"/>
    <sheet name="EU LIQ2" sheetId="70" r:id="rId16"/>
    <sheet name="EU CRA" sheetId="97" r:id="rId17"/>
    <sheet name="EU CRB" sheetId="98" r:id="rId18"/>
    <sheet name="EU CR1" sheetId="51" r:id="rId19"/>
    <sheet name="EU CR1-A" sheetId="52" r:id="rId20"/>
    <sheet name="EU CQ1" sheetId="55" r:id="rId21"/>
    <sheet name="EU CQ3" sheetId="99" r:id="rId22"/>
    <sheet name="EU CR3" sheetId="71" r:id="rId23"/>
    <sheet name="EU CR4" sheetId="19" r:id="rId24"/>
    <sheet name="EU CR5" sheetId="20" r:id="rId25"/>
    <sheet name="EU CR6" sheetId="21" r:id="rId26"/>
    <sheet name="EU CR6-A" sheetId="102" r:id="rId27"/>
    <sheet name="EU CR7" sheetId="38" r:id="rId28"/>
    <sheet name="EU CR7-A" sheetId="76" r:id="rId29"/>
    <sheet name="EU CR8" sheetId="22" r:id="rId30"/>
    <sheet name="EU CR9" sheetId="104" r:id="rId31"/>
    <sheet name="EU CCRA" sheetId="105" r:id="rId32"/>
    <sheet name="EU CCR1" sheetId="23" r:id="rId33"/>
    <sheet name="EU CCR2" sheetId="24" r:id="rId34"/>
    <sheet name="EU CCR3" sheetId="25" r:id="rId35"/>
    <sheet name="EU CCR4" sheetId="18" r:id="rId36"/>
    <sheet name="EU CCR5" sheetId="27" r:id="rId37"/>
    <sheet name="EU CCR8" sheetId="80" r:id="rId38"/>
    <sheet name="EU MR1" sheetId="78" r:id="rId39"/>
    <sheet name="EU OR1" sheetId="106" r:id="rId40"/>
    <sheet name="EU AE1" sheetId="82" r:id="rId41"/>
    <sheet name="EU AE2" sheetId="83" r:id="rId42"/>
    <sheet name="EU AE3" sheetId="84" r:id="rId43"/>
    <sheet name="EU AE4" sheetId="85" r:id="rId44"/>
    <sheet name="EU IRRBB1" sheetId="107" r:id="rId4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2" i="64" l="1"/>
  <c r="J12" i="64"/>
  <c r="O10" i="64"/>
  <c r="O8" i="64"/>
  <c r="O11" i="64"/>
  <c r="O12" i="64" s="1"/>
  <c r="O9" i="64"/>
  <c r="O7" i="64"/>
  <c r="O11" i="25"/>
  <c r="H15" i="25"/>
  <c r="K15" i="25"/>
  <c r="I15" i="25"/>
  <c r="E15" i="25"/>
  <c r="O6" i="25"/>
  <c r="O10" i="25"/>
  <c r="O12" i="25"/>
  <c r="K14" i="23" l="1"/>
  <c r="J14" i="23"/>
  <c r="I14" i="23"/>
  <c r="H14" i="23"/>
  <c r="G16" i="88"/>
  <c r="E7" i="88"/>
  <c r="E16" i="88" s="1"/>
  <c r="E24" i="87"/>
  <c r="D24" i="87"/>
  <c r="C24" i="87"/>
  <c r="H15" i="87"/>
  <c r="G15" i="87"/>
  <c r="E15" i="87"/>
  <c r="D15" i="87"/>
  <c r="C15" i="87"/>
  <c r="D6" i="51" l="1"/>
  <c r="F15" i="49" l="1"/>
  <c r="D66" i="40" l="1"/>
  <c r="D47" i="40"/>
  <c r="D14" i="78" l="1"/>
  <c r="H7" i="71" l="1"/>
  <c r="G7" i="71"/>
  <c r="F7" i="71"/>
  <c r="E7" i="71"/>
  <c r="P12" i="64"/>
  <c r="M12" i="64"/>
  <c r="L12" i="64"/>
  <c r="F12" i="64"/>
  <c r="D12" i="64"/>
  <c r="C12" i="64"/>
  <c r="O6" i="64"/>
  <c r="O5" i="64"/>
  <c r="M14" i="27" l="1"/>
  <c r="L14" i="27"/>
  <c r="K14" i="27"/>
  <c r="J14" i="27"/>
  <c r="H14" i="27"/>
  <c r="G14" i="27"/>
  <c r="E14" i="27"/>
  <c r="D14" i="27"/>
  <c r="F31" i="49" l="1"/>
  <c r="F29" i="49"/>
  <c r="F27" i="49" s="1"/>
  <c r="F24" i="49"/>
  <c r="F23" i="49" s="1"/>
  <c r="F12" i="49"/>
  <c r="F11" i="49" s="1"/>
  <c r="F10" i="49"/>
  <c r="F7" i="49"/>
  <c r="F6" i="49"/>
  <c r="F5" i="49" l="1"/>
  <c r="F32" i="49" s="1"/>
  <c r="J21" i="19" l="1"/>
  <c r="H21" i="19"/>
  <c r="G21" i="19"/>
  <c r="E21" i="19"/>
  <c r="D21" i="19"/>
  <c r="E7" i="38" l="1"/>
  <c r="D9" i="24" l="1"/>
  <c r="D86" i="40" l="1"/>
  <c r="D57" i="40"/>
  <c r="D16" i="40"/>
  <c r="D76" i="40" l="1"/>
  <c r="D87" i="40" s="1"/>
  <c r="D48" i="40"/>
  <c r="D67" i="40"/>
  <c r="D68" i="40" l="1"/>
  <c r="D88" i="40" s="1"/>
  <c r="D23" i="38" l="1"/>
  <c r="E20" i="38"/>
  <c r="E19" i="38"/>
  <c r="E17" i="38"/>
  <c r="E16" i="38"/>
  <c r="E9" i="38"/>
  <c r="E23" i="38" l="1"/>
  <c r="D15" i="25" l="1"/>
  <c r="O15" i="25" l="1"/>
  <c r="E9" i="24" l="1"/>
  <c r="D12" i="22" l="1"/>
  <c r="E21" i="20" l="1"/>
  <c r="F21" i="20"/>
  <c r="G21" i="20"/>
  <c r="I21" i="20"/>
  <c r="K21" i="20"/>
  <c r="H21" i="20"/>
  <c r="J21" i="20"/>
  <c r="L21" i="20"/>
  <c r="M21" i="20"/>
  <c r="N21" i="20"/>
  <c r="O21" i="20"/>
  <c r="P21" i="20"/>
  <c r="Q21" i="20"/>
  <c r="R21" i="20"/>
  <c r="T21" i="20"/>
  <c r="D21" i="20"/>
  <c r="S21" i="20" l="1"/>
  <c r="I21" i="19" l="1"/>
</calcChain>
</file>

<file path=xl/sharedStrings.xml><?xml version="1.0" encoding="utf-8"?>
<sst xmlns="http://schemas.openxmlformats.org/spreadsheetml/2006/main" count="2017" uniqueCount="1263">
  <si>
    <t>Sydbank Group</t>
  </si>
  <si>
    <t>References on Pillar 3 disclosures</t>
  </si>
  <si>
    <t>EU CR6 – IRB approach – Credit risk exposures by exposure class and PD range</t>
  </si>
  <si>
    <t>EU CCR1 – Analysis of CCR exposure by approach</t>
  </si>
  <si>
    <t xml:space="preserve"> </t>
  </si>
  <si>
    <t>Others</t>
  </si>
  <si>
    <t>Total</t>
  </si>
  <si>
    <t>Credit risk (excluding CCR)</t>
  </si>
  <si>
    <t>Settlement risk</t>
  </si>
  <si>
    <t>Large exposures</t>
  </si>
  <si>
    <t>Operational risk</t>
  </si>
  <si>
    <t>RWAs</t>
  </si>
  <si>
    <t>Of which the standardised approach</t>
  </si>
  <si>
    <t>Of which internal model method (IMM)</t>
  </si>
  <si>
    <t>Of which standardised approach</t>
  </si>
  <si>
    <t>Of which IMA</t>
  </si>
  <si>
    <t>Of which basic indicator approach</t>
  </si>
  <si>
    <t>Of which advanced measurement approach</t>
  </si>
  <si>
    <t>Amounts below the thresholds for deduction (subject to 250% risk weight)</t>
  </si>
  <si>
    <t>Central governments or central banks</t>
  </si>
  <si>
    <t>Institutions</t>
  </si>
  <si>
    <t>Corporates</t>
  </si>
  <si>
    <t>Retail</t>
  </si>
  <si>
    <t>Equity</t>
  </si>
  <si>
    <t>Public sector entities</t>
  </si>
  <si>
    <t>Multilateral development banks</t>
  </si>
  <si>
    <t>International organisations</t>
  </si>
  <si>
    <t>Secured by mortgages on immovable property</t>
  </si>
  <si>
    <t>Exposures in default</t>
  </si>
  <si>
    <t>Covered bonds</t>
  </si>
  <si>
    <t>Denmark</t>
  </si>
  <si>
    <t>Germany</t>
  </si>
  <si>
    <t>Credit institutions</t>
  </si>
  <si>
    <t>Net exposure value</t>
  </si>
  <si>
    <t>On demand</t>
  </si>
  <si>
    <t>&lt;= 1 year</t>
  </si>
  <si>
    <t>&gt; 1 year &lt;= 5 years</t>
  </si>
  <si>
    <t>&gt; 5 years</t>
  </si>
  <si>
    <t>No stated maturity</t>
  </si>
  <si>
    <t>Debt securities</t>
  </si>
  <si>
    <t>Total exposures</t>
  </si>
  <si>
    <t>On performing exposures</t>
  </si>
  <si>
    <t>On non-performing exposures</t>
  </si>
  <si>
    <t>Of which defaulted</t>
  </si>
  <si>
    <t>Of which impaired</t>
  </si>
  <si>
    <t>Loans and advances</t>
  </si>
  <si>
    <t>Off-balance-sheet exposures</t>
  </si>
  <si>
    <t>Other adjustments</t>
  </si>
  <si>
    <t>Total loans</t>
  </si>
  <si>
    <t>Total debt securities</t>
  </si>
  <si>
    <t>Exposures before CCF and CRM</t>
  </si>
  <si>
    <t>Exposures post CCF and CRM</t>
  </si>
  <si>
    <t>RWAs and RWA density</t>
  </si>
  <si>
    <t>Exposure classes</t>
  </si>
  <si>
    <t>Regional government or local authorities</t>
  </si>
  <si>
    <t>Exposures associated with particularly high risk</t>
  </si>
  <si>
    <t>Institutions and corporates with a short-term credit assessment</t>
  </si>
  <si>
    <t>Collective investment undertakings</t>
  </si>
  <si>
    <t>Other items</t>
  </si>
  <si>
    <t>Risk weight</t>
  </si>
  <si>
    <t>Of which unrated</t>
  </si>
  <si>
    <t>EU CR5 - Standardised approach</t>
  </si>
  <si>
    <t>Retail mortgage</t>
  </si>
  <si>
    <t>PD scale</t>
  </si>
  <si>
    <t>Value adjustments and provisions</t>
  </si>
  <si>
    <r>
      <rPr>
        <sz val="10"/>
        <color theme="0"/>
        <rFont val="Segoe UI"/>
        <family val="2"/>
      </rPr>
      <t>Number of obligors</t>
    </r>
  </si>
  <si>
    <t>Subtotal</t>
  </si>
  <si>
    <t>0.00 to &lt;0.15</t>
  </si>
  <si>
    <t>0.15 to &lt;0.25</t>
  </si>
  <si>
    <t>0.25 to &lt;0.50</t>
  </si>
  <si>
    <t>0.50 to &lt;0.75</t>
  </si>
  <si>
    <t>0.75 to &lt;2.50</t>
  </si>
  <si>
    <t>2.50 to &lt;10.00</t>
  </si>
  <si>
    <t>10.00 to &lt;100.00</t>
  </si>
  <si>
    <t>100.00 (Default)</t>
  </si>
  <si>
    <t>Retail other</t>
  </si>
  <si>
    <t>Corporate SME</t>
  </si>
  <si>
    <t>Corporate non SME</t>
  </si>
  <si>
    <t>Total (all portfolios)</t>
  </si>
  <si>
    <t>EU CR8 - RWA flow statements of credit risk exposures under the IRB approach</t>
  </si>
  <si>
    <t>EU CCR1 - Analysis of CCR exposure by approach</t>
  </si>
  <si>
    <t>IMM (for derivatives and SFTs)</t>
  </si>
  <si>
    <t>Financial collateral simple method (for SFTs)</t>
  </si>
  <si>
    <t>Financial collateral comprehensive method (for SFTs)</t>
  </si>
  <si>
    <t>VaR for SFTs</t>
  </si>
  <si>
    <t>EEPE</t>
  </si>
  <si>
    <t>Exposure value</t>
  </si>
  <si>
    <t>Total portfolios subject to the advanced method</t>
  </si>
  <si>
    <t>(i) VaR component (including the 3× multiplier)</t>
  </si>
  <si>
    <t>(ii) SVaR component (including the 3× multiplier)</t>
  </si>
  <si>
    <t>All portfolios subject to the standardised method</t>
  </si>
  <si>
    <t>Based on the original exposure method</t>
  </si>
  <si>
    <t>Total subject to the CVA capital charge</t>
  </si>
  <si>
    <t>EU4</t>
  </si>
  <si>
    <t>Corporate</t>
  </si>
  <si>
    <t xml:space="preserve">Total </t>
  </si>
  <si>
    <t>Segregated</t>
  </si>
  <si>
    <t>Unsegregated</t>
  </si>
  <si>
    <t>Fair value of collateral received</t>
  </si>
  <si>
    <t>Fair value of collateral posted</t>
  </si>
  <si>
    <t>Fair value of posted collateral</t>
  </si>
  <si>
    <t>Collateral used in derivative transactions</t>
  </si>
  <si>
    <t>Collateral used in SFTs</t>
  </si>
  <si>
    <t>EU MR1 - Market risk under the standardised approach</t>
  </si>
  <si>
    <t>Outright products</t>
  </si>
  <si>
    <t>Interest rate risk (general and specific)</t>
  </si>
  <si>
    <t>Equity risk (general and specific)</t>
  </si>
  <si>
    <t>Foreign exchange risk</t>
  </si>
  <si>
    <t>Commodity risk</t>
  </si>
  <si>
    <t>Options</t>
  </si>
  <si>
    <t>Simplified approach</t>
  </si>
  <si>
    <t>Delta-plus method</t>
  </si>
  <si>
    <t>Scenario approach</t>
  </si>
  <si>
    <t>Securitisation (specific risk)</t>
  </si>
  <si>
    <t>PD range</t>
  </si>
  <si>
    <t>Number of obligors</t>
  </si>
  <si>
    <t>ratings are being mapped to credit quality steps, based on instruction from EBA and according to the CRR, for the determination of risk weights.</t>
  </si>
  <si>
    <t>Note: Sydbank uses external ratings from Standard &amp; Poor's when calculating the own funds requirement for the credit risk on central governments and institutions. The external</t>
  </si>
  <si>
    <t>Number of data points used in the calculation of averages</t>
  </si>
  <si>
    <t>HIGH-QUALITY LIQUID ASSETS</t>
  </si>
  <si>
    <t>1</t>
  </si>
  <si>
    <t>Total high-quality liquid assets (HQLA)</t>
  </si>
  <si>
    <t>CASH - OUTFLOWS</t>
  </si>
  <si>
    <t>2</t>
  </si>
  <si>
    <t>Retail deposits and deposits from small business customers, of which:</t>
  </si>
  <si>
    <t>3</t>
  </si>
  <si>
    <t xml:space="preserve">     Stable deposits</t>
  </si>
  <si>
    <t>4</t>
  </si>
  <si>
    <t xml:space="preserve">     Less stable deposits</t>
  </si>
  <si>
    <t>5</t>
  </si>
  <si>
    <t>Unsecured wholesale funding</t>
  </si>
  <si>
    <t>6</t>
  </si>
  <si>
    <t xml:space="preserve">     Operational deposits (all counterparties) and deposits in networks of cooperative banks</t>
  </si>
  <si>
    <t>7</t>
  </si>
  <si>
    <t xml:space="preserve">     Non-operational deposits (all counterparties)</t>
  </si>
  <si>
    <t>8</t>
  </si>
  <si>
    <t xml:space="preserve">     Unsecured debt</t>
  </si>
  <si>
    <t>9</t>
  </si>
  <si>
    <t>Secured wholesale funding</t>
  </si>
  <si>
    <t>10</t>
  </si>
  <si>
    <t>Additional requirements</t>
  </si>
  <si>
    <t>11</t>
  </si>
  <si>
    <t xml:space="preserve">     Outflows related to derivative exposures and other collateral requirements</t>
  </si>
  <si>
    <t>12</t>
  </si>
  <si>
    <t xml:space="preserve">     Outflows  related to loss of funding on debt products</t>
  </si>
  <si>
    <t>13</t>
  </si>
  <si>
    <t xml:space="preserve">     Credit and liquidity facilities</t>
  </si>
  <si>
    <t>14</t>
  </si>
  <si>
    <t>Other contractual funding obligations</t>
  </si>
  <si>
    <t>15</t>
  </si>
  <si>
    <t>Other contingent funding obligations</t>
  </si>
  <si>
    <t>16</t>
  </si>
  <si>
    <t>TOTAL CASH OUTFLOWS</t>
  </si>
  <si>
    <t>CASH - INFLOWS</t>
  </si>
  <si>
    <t>17</t>
  </si>
  <si>
    <t>Secured lending (e.g. reverse repos)</t>
  </si>
  <si>
    <t>18</t>
  </si>
  <si>
    <t>Inflows from fully performing exposures</t>
  </si>
  <si>
    <t>19</t>
  </si>
  <si>
    <t>Other cash inflows</t>
  </si>
  <si>
    <t>20</t>
  </si>
  <si>
    <t>TOTAL CASH INFLOWS</t>
  </si>
  <si>
    <t>EU-20a</t>
  </si>
  <si>
    <t>Fully exempt inflows</t>
  </si>
  <si>
    <t>EU-20b</t>
  </si>
  <si>
    <t>Inflows subject to 90% cap</t>
  </si>
  <si>
    <t>EU-20c</t>
  </si>
  <si>
    <t>Inflows subject to 75% cap</t>
  </si>
  <si>
    <t>21</t>
  </si>
  <si>
    <t>LIQUIDITY BUFFER</t>
  </si>
  <si>
    <t>22</t>
  </si>
  <si>
    <t>TOTAL NET CASH OUTFLOWS</t>
  </si>
  <si>
    <t>23</t>
  </si>
  <si>
    <t>LIQUIDITY COVERAGE RATIO (%)</t>
  </si>
  <si>
    <t>Derivative exposures and potential collateral calls</t>
  </si>
  <si>
    <t>Currency mismatch in the LCR</t>
  </si>
  <si>
    <t>Other items in the LCR calculation that are not captured in the LCR disclosure template but that the institution considers relevant for its liquidity profile</t>
  </si>
  <si>
    <t>-</t>
  </si>
  <si>
    <t>EU CR7 - IRB approach - Effect on the RWAs of credit derivatives used as CRM techniques</t>
  </si>
  <si>
    <t>Exposures under FIRB</t>
  </si>
  <si>
    <t>Central governments and central banks</t>
  </si>
  <si>
    <t>Corporates – SMEs</t>
  </si>
  <si>
    <t>Corporates – Specialised lending</t>
  </si>
  <si>
    <t>Corporates – Other</t>
  </si>
  <si>
    <t>Exposures under AIRB</t>
  </si>
  <si>
    <t>Retail – Secured by real estate SMEs</t>
  </si>
  <si>
    <t>Retail – Secured by real estate non- SMEs</t>
  </si>
  <si>
    <t>Retail – Qualifying revolving</t>
  </si>
  <si>
    <t>Retail – Other SMEs</t>
  </si>
  <si>
    <t>Retail – Other non-SMEs</t>
  </si>
  <si>
    <t>Equity IRB</t>
  </si>
  <si>
    <t>Other non-credit obligation assets</t>
  </si>
  <si>
    <t>Pre-credit derivatives RWAs</t>
  </si>
  <si>
    <t>Actual RWAs</t>
  </si>
  <si>
    <t>20a</t>
  </si>
  <si>
    <t>20b</t>
  </si>
  <si>
    <t>(B) 
REGULATION (EU) No 575/2013 ARTICLE REFERENCE</t>
  </si>
  <si>
    <t>Capital instruments and the related share premium accounts</t>
  </si>
  <si>
    <t>26 (1), 27, 28, 29, EBA list 26 (3)</t>
  </si>
  <si>
    <t>EBA list 26 (3)</t>
  </si>
  <si>
    <t>26 (1) (c)</t>
  </si>
  <si>
    <t>26 (1)</t>
  </si>
  <si>
    <t>Funds for general banking risk</t>
  </si>
  <si>
    <t>26 (1) (f)</t>
  </si>
  <si>
    <t>486 (2)</t>
  </si>
  <si>
    <t>Public sector capital injections grandfathered until 1 january 2018</t>
  </si>
  <si>
    <t>483 (2)</t>
  </si>
  <si>
    <t>Minority interests (amount allowed in consolidated CET1)</t>
  </si>
  <si>
    <t>84, 479, 480</t>
  </si>
  <si>
    <t>26 (2)</t>
  </si>
  <si>
    <t>Common Equity Tier 1 (CET1) capital before regulatory adjustments</t>
  </si>
  <si>
    <t>Additional value adjustments (negative amount)</t>
  </si>
  <si>
    <t>34, 105</t>
  </si>
  <si>
    <t>Intangible assets (net of related tax liability) (negative amount)</t>
  </si>
  <si>
    <t>36 (1) (b), 37, 472 (4)</t>
  </si>
  <si>
    <t>Empty set in the EU</t>
  </si>
  <si>
    <t>36 (1) (c), 38, 472 (5)</t>
  </si>
  <si>
    <t>Fair value reserves related to gains or losses on cash flow hedges</t>
  </si>
  <si>
    <t>33 (a)</t>
  </si>
  <si>
    <t>Negative amounts resulting from the calculation of expected loss amounts</t>
  </si>
  <si>
    <t>36 (1) (d), 40, 159, 472 (6)</t>
  </si>
  <si>
    <t>Any increase in equity that results from securitised assets (negative amount)</t>
  </si>
  <si>
    <t>32 (1)</t>
  </si>
  <si>
    <t>Gains or losses on liabilities valued at fair value resulting from changes in own credit standing</t>
  </si>
  <si>
    <t>33 (1) (b) (c)</t>
  </si>
  <si>
    <t>Defined-benefit pension fund assets (negative amount)</t>
  </si>
  <si>
    <t>36 (1) (e), 41, 472 (7)</t>
  </si>
  <si>
    <t>Direct and indirect holdings by an institution of own CET1 instruments (negative amount)</t>
  </si>
  <si>
    <t>36 (1) (f), 42, 472 (8)</t>
  </si>
  <si>
    <t>Direct, indirect and synthetic holdings of the CET1 instruments of financial sector entities where those entities have reciprocal cross holdings with the institution designed to inflate artificially the own funds of the institution (negative amount)</t>
  </si>
  <si>
    <t>36 (1) (g), 44, 472 (9)</t>
  </si>
  <si>
    <t xml:space="preserve">Direct, indirect and synthetic holdings of the CET1 instruments of financial sector entities where the institution does not have a significant investment in those entities (amount above 10% threshold and net of eligible short positions) (negative amount) </t>
  </si>
  <si>
    <t>36 (1) (h), 43, 45, 46, 49 (2) (3), 79, 472 (10)</t>
  </si>
  <si>
    <t xml:space="preserve">Direct, indirect and synthetic holdings of the CET1 instruments of financial sector entities where the institution has a significant investment in those entities (amount above 10% threshold and net of eligible short positions) (negative amount) </t>
  </si>
  <si>
    <t>36 (1) (i), 43, 45, 47, 48 (1) (b), 49 (1) to (3), 79, 470, 472 (11)</t>
  </si>
  <si>
    <t>Exposure amount of the following items which qualify for a RW of 1250%, where the institution opts for the deduction alternative</t>
  </si>
  <si>
    <t>36 (1) (k)</t>
  </si>
  <si>
    <t>36 (1) (k) (i), 89 to 91</t>
  </si>
  <si>
    <t>20c</t>
  </si>
  <si>
    <t>36 (1) (k) (ii) 
243 (1) (b)
244 (1) (b)
258</t>
  </si>
  <si>
    <t>20d</t>
  </si>
  <si>
    <t>36 (1) (k) (iii), 379 (3)</t>
  </si>
  <si>
    <t>Deferred tax assets arising from temporary difference (amount above 10 % threshold , net of related tax liability where the conditions in Article 38  (3) are met) (negative amount)</t>
  </si>
  <si>
    <t>36 (1) (c), 38, 48 (1) (a), 470, 472 (5)</t>
  </si>
  <si>
    <t>48 (1)</t>
  </si>
  <si>
    <t>of which: direct and indirect holdings by the institution of the CET1 instruments of financial sector entities where the institution has a significant investment in those entities</t>
  </si>
  <si>
    <t>36 (1) (i), 48 (1) (b), 470, 472 (11)</t>
  </si>
  <si>
    <t>of which: deferred tax assets arising from temporary difference</t>
  </si>
  <si>
    <t>25a</t>
  </si>
  <si>
    <t>Losses for the current financial year (negative amount)</t>
  </si>
  <si>
    <t>36 (1) (a), 472 (3)</t>
  </si>
  <si>
    <t>25b</t>
  </si>
  <si>
    <t>36 (1) (l)</t>
  </si>
  <si>
    <t>Qualifying AT1 deductions that exceeds the AT1 capital of the institution (negative amount)</t>
  </si>
  <si>
    <t>36 (1) (j)</t>
  </si>
  <si>
    <t>*</t>
  </si>
  <si>
    <t>IFRS 9 transitional arragement</t>
  </si>
  <si>
    <t>Total regulatory adjustments to Common Equity Tier 1 (CET1)</t>
  </si>
  <si>
    <t>Common Equity Tier 1  (CET1) capital</t>
  </si>
  <si>
    <t>51, 52</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</si>
  <si>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</si>
  <si>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</si>
  <si>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</si>
  <si>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486 (3)</t>
  </si>
  <si>
    <t xml:space="preserve">Qualifying Tier 1 capital included in consolidated AT1 capital (including minority interest not included in row 5) issued by subsidiaries and held by third parties </t>
  </si>
  <si>
    <t>85, 86</t>
  </si>
  <si>
    <t>of which: instruments issued by subsidiaries subject to phase-out</t>
  </si>
  <si>
    <t>Additional Tier 1 (AT1) capital before regulatory adjustments</t>
  </si>
  <si>
    <t>Direct and indirect holdings by an institution of own AT1 instruments (negative amount)</t>
  </si>
  <si>
    <t>52 (1) (b), 56 (a), 57</t>
  </si>
  <si>
    <t>Direct, indirect and synthetic holdings of the AT1 instruments of financial sector entities where those entities have reciprocal cross holdings with the institution designed to inflate artificially the own funds of the institution (negative amount)</t>
  </si>
  <si>
    <t>56 (b), 58</t>
  </si>
  <si>
    <t xml:space="preserve">Direct, indirect and synthetic holdings of the AT1 instruments of financial sector entities where the institution does not have a significant investment in those entities (amount above 10% threshold and net of eligible short positions) (negative amount) </t>
  </si>
  <si>
    <t>56 (c), 59, 60, 79</t>
  </si>
  <si>
    <t xml:space="preserve">Direct, indirect and synthetic holdings of the AT1 instruments of financial sector entities where the institution has a significant investment in those entities (amount above 10% threshold and net of eligible short positions) (negative amount) </t>
  </si>
  <si>
    <t>56 (d), 59, 79</t>
  </si>
  <si>
    <t>Qualifying T2 deductions that exceed the T2 capital of the institution (negative amount)</t>
  </si>
  <si>
    <t>56 (e)</t>
  </si>
  <si>
    <t>Total regulatory adjustments to Additional Tier 1 (AT1) capital</t>
  </si>
  <si>
    <t>Additional Tier 1 (AT1) capital</t>
  </si>
  <si>
    <t>Tier 1 capital (T1 = CET1 + AT1)</t>
  </si>
  <si>
    <t>62, 63</t>
  </si>
  <si>
    <t>486 (4)</t>
  </si>
  <si>
    <t>483 (4)</t>
  </si>
  <si>
    <t>87, 88, 480</t>
  </si>
  <si>
    <t>Credit risk adjustments</t>
  </si>
  <si>
    <t>62 (c) &amp; (d)</t>
  </si>
  <si>
    <t xml:space="preserve">Tier 2 (T2) capital before regulatory adjustment </t>
  </si>
  <si>
    <t>63 (b) (i), 66 (a), 67</t>
  </si>
  <si>
    <t>66 (b), 68</t>
  </si>
  <si>
    <t>66 (c), 69, 70, 79</t>
  </si>
  <si>
    <t>Direct, indirect and synthetic holdings of the T2 instruments and subordinated loans of financial sector entities where the institution has a significant investment in those entities (net of eligible short positions) (negative amounts)</t>
  </si>
  <si>
    <t>66 (d), 69, 79</t>
  </si>
  <si>
    <t>Total regulatory adjustments to Tier 2 (T2) capital</t>
  </si>
  <si>
    <t>Total capital (TC = T1 + T2)</t>
  </si>
  <si>
    <t>92 (2) (a), 465</t>
  </si>
  <si>
    <t>92 (2) (b), 465</t>
  </si>
  <si>
    <t>92 (2) (c)</t>
  </si>
  <si>
    <t>CRD 128, 129, 130, 131, 133</t>
  </si>
  <si>
    <t>CRD 128</t>
  </si>
  <si>
    <t>[non-relevant in EU regulation]</t>
  </si>
  <si>
    <t>36 (1) (h), 45, 46
56 (c), 59, 60, 66 (c), 69, 70</t>
  </si>
  <si>
    <t>36 (1) (i), 45, 48</t>
  </si>
  <si>
    <t>36 (1) (c), 38, 48</t>
  </si>
  <si>
    <t>Credit risk adjustments included in T2 in respect of exposures subject to standardised approach (prior to the application of the cap)</t>
  </si>
  <si>
    <t>Cap on inclusion of credit risk adjustments in T2 under standardised approach</t>
  </si>
  <si>
    <t>Cap for inclusion of credit risk adjustments in T2 under internal ratings-based approach</t>
  </si>
  <si>
    <t xml:space="preserve"> - Current cap on CET1 instruments subject to phase-out arrangements</t>
  </si>
  <si>
    <t>484 (3), 486 (2) &amp; (5)</t>
  </si>
  <si>
    <t xml:space="preserve"> - Amount excluded from CET1 due to cap (excess over cap after redemptions and maturities)</t>
  </si>
  <si>
    <t xml:space="preserve"> - Current cap on AT1 instruments subject to phase-out arrangements</t>
  </si>
  <si>
    <t>484 (4), 486 (3) &amp; (5)</t>
  </si>
  <si>
    <t xml:space="preserve"> - Amount excluded from AT1 due to cap (excess over cap after redemptions and maturities)</t>
  </si>
  <si>
    <t xml:space="preserve"> - Current cap on T2 instruments subject to phase-out arrangements</t>
  </si>
  <si>
    <t>484 (5), 486 (4) &amp; (5)</t>
  </si>
  <si>
    <t xml:space="preserve"> - Amount excluded from T2 due to cap (excess over cap after redemptions and maturities)</t>
  </si>
  <si>
    <t>Tier 1 capital</t>
  </si>
  <si>
    <t>Leverage ratio</t>
  </si>
  <si>
    <t>Applicable Amounts</t>
  </si>
  <si>
    <t>Total assets as per published financial statements</t>
  </si>
  <si>
    <t>Adjustment for off-balance sheet items (ie conversion to credit equivalent amounts of off-balance sheet exposures)</t>
  </si>
  <si>
    <t>CRR leverage ratio exposures</t>
  </si>
  <si>
    <t>On-balance sheet exposures (excluding derivatives and SFTs)</t>
  </si>
  <si>
    <t>(Asset amounts deducted in determining Tier 1 capital)</t>
  </si>
  <si>
    <t>Derivative exposures</t>
  </si>
  <si>
    <t>Exposure determined under Original Exposure Method</t>
  </si>
  <si>
    <t>(Deductions of receivables assets for cash variation margin provided in derivatives transactions)</t>
  </si>
  <si>
    <t>Adjusted effective notional amount of written credit derivatives</t>
  </si>
  <si>
    <t>(Adjusted effective notional offsets and add-on deductions for written credit derivatives)</t>
  </si>
  <si>
    <t>Securities financing transaction exposures</t>
  </si>
  <si>
    <t>(Netted amounts of cash payables and cash receivables of gross SFT assets)</t>
  </si>
  <si>
    <t>Counterparty credit risk exposure for SFT assets</t>
  </si>
  <si>
    <t>Agent transaction exposures</t>
  </si>
  <si>
    <t>EU-15a</t>
  </si>
  <si>
    <t>(Exempted CCP leg of client-cleared SFT exposure)</t>
  </si>
  <si>
    <t>Other off-balance sheet exposures</t>
  </si>
  <si>
    <t>Off-balance sheet exposures at gross notional amount</t>
  </si>
  <si>
    <t>(Adjustments for conversion to credit equivalent amounts)</t>
  </si>
  <si>
    <t>Choice on transitional arrangements for the definition of the capital measure</t>
  </si>
  <si>
    <t>EU-1</t>
  </si>
  <si>
    <t>Total on-balance sheet exposures (excluding derivatives, SFTs, and exempted exposures), of which:</t>
  </si>
  <si>
    <t>EU-2</t>
  </si>
  <si>
    <t>Trading book exposures</t>
  </si>
  <si>
    <t>EU-3</t>
  </si>
  <si>
    <t>Banking book exposures, of which:</t>
  </si>
  <si>
    <t>EU-4</t>
  </si>
  <si>
    <t>EU-5</t>
  </si>
  <si>
    <t>EU-6</t>
  </si>
  <si>
    <t>EU-7</t>
  </si>
  <si>
    <t>EU-8</t>
  </si>
  <si>
    <t>EU-9</t>
  </si>
  <si>
    <t>EU-10</t>
  </si>
  <si>
    <t>EU-11</t>
  </si>
  <si>
    <t>EU-12</t>
  </si>
  <si>
    <r>
      <t>Common Equity Tier 1 capital: instruments and reserves</t>
    </r>
    <r>
      <rPr>
        <sz val="10"/>
        <color indexed="9"/>
        <rFont val="HelveticaNeueLT Pro 55 Roman"/>
        <family val="2"/>
      </rPr>
      <t>, DKK million</t>
    </r>
  </si>
  <si>
    <t>Quarter ending</t>
  </si>
  <si>
    <t>Consolidated  DKK millions</t>
  </si>
  <si>
    <t>Gross carrying amount/nominal amount of exposures with forbearance measures</t>
  </si>
  <si>
    <t>Accumulated impairment, accumulated negative changes in fair value due to credit risk and provisions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</si>
  <si>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</si>
  <si>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</si>
  <si>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</si>
  <si>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</si>
  <si>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</si>
  <si>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</si>
  <si>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Central banks</t>
  </si>
  <si>
    <t>General governments</t>
  </si>
  <si>
    <t>Other financial corporations</t>
  </si>
  <si>
    <t>Non-financial corporations</t>
  </si>
  <si>
    <t>Households</t>
  </si>
  <si>
    <t>Debt Securities</t>
  </si>
  <si>
    <t>Loan commitments given</t>
  </si>
  <si>
    <t>Gross carrying amount/nominal amount</t>
  </si>
  <si>
    <t>Performing exposures</t>
  </si>
  <si>
    <t>Non-performing exposures</t>
  </si>
  <si>
    <t>Accumulated partial write-off</t>
  </si>
  <si>
    <t>Collateral and financial guarantees received</t>
  </si>
  <si>
    <t>Performing exposures – accumulated impairment and provisions</t>
  </si>
  <si>
    <t xml:space="preserve">Non-performing exposures – accumulated impairment, accumulated negative changes in fair value due to credit risk and provisions </t>
  </si>
  <si>
    <t>Of which stage 1</t>
  </si>
  <si>
    <t>Of which stage 2</t>
  </si>
  <si>
    <t>Of which stage 3</t>
  </si>
  <si>
    <t>Of which SMEs</t>
  </si>
  <si>
    <t>General credit exposure</t>
  </si>
  <si>
    <t>Own funds requirements</t>
  </si>
  <si>
    <t>Norway</t>
  </si>
  <si>
    <t>Slovakia</t>
  </si>
  <si>
    <t>Other countries</t>
  </si>
  <si>
    <t>Countercyclical capital buffer is calculated only for the relevant credit exposure classes as defined in Article 140(4) of the Capital Requirement Directive. Exposure classes not included in the calculation are exposures to a) central governments or central banks; b) regional governments or local authorities; c) public sector entities; d) multilateral development banks; e) international organisations; f) institutions.</t>
  </si>
  <si>
    <t>Czech Republic</t>
  </si>
  <si>
    <t>Total risk exposure amount</t>
  </si>
  <si>
    <t>Institution specific countercyclical buffer rate</t>
  </si>
  <si>
    <t>Institution specific countercyclical buffer requirement</t>
  </si>
  <si>
    <t>31 December 2020</t>
  </si>
  <si>
    <t>Luxembourg</t>
  </si>
  <si>
    <t>EU OV1 – Overview of total risk exposure amounts</t>
  </si>
  <si>
    <t>EU OV1</t>
  </si>
  <si>
    <t>EU OV1 - Overview of total risk exposure amounts</t>
  </si>
  <si>
    <t>Total risk exposure amounts (TREA)</t>
  </si>
  <si>
    <t>Total own funds requirements</t>
  </si>
  <si>
    <t>30 June 2021</t>
  </si>
  <si>
    <t>31 March 2021</t>
  </si>
  <si>
    <t>Of which the foundation IRB (F-IRB) approach</t>
  </si>
  <si>
    <t>Of which the advanced IRB (A-IRB) approach</t>
  </si>
  <si>
    <t>Of whick slotting approach</t>
  </si>
  <si>
    <t>Of which equities under the simple riskweighted approach</t>
  </si>
  <si>
    <t>EU 4a</t>
  </si>
  <si>
    <t>Counterparty credit risk - CCR</t>
  </si>
  <si>
    <t>Of whick exposures to a CCP</t>
  </si>
  <si>
    <t>Of which credit value adjustment (CVA)</t>
  </si>
  <si>
    <t>Of which other CCR</t>
  </si>
  <si>
    <t>EU 8a</t>
  </si>
  <si>
    <t>EU 8b</t>
  </si>
  <si>
    <t>EU 19a</t>
  </si>
  <si>
    <t>Securitisation exposures in the non-trading book (after the cap)</t>
  </si>
  <si>
    <t>Of which SEC-IRBA approach</t>
  </si>
  <si>
    <t>Of which SEC-ERBA (including IAA)</t>
  </si>
  <si>
    <t>Og which SEC_SA approach</t>
  </si>
  <si>
    <t>Of which 1250% / deduction</t>
  </si>
  <si>
    <t>Position, foreign exchange and commodities risiks (Market risk)</t>
  </si>
  <si>
    <t>EU 22a</t>
  </si>
  <si>
    <t>EU 23a</t>
  </si>
  <si>
    <t>EU 23b</t>
  </si>
  <si>
    <t>EU 23c</t>
  </si>
  <si>
    <t>EU KM1 - Key metrics template</t>
  </si>
  <si>
    <t>EU KM1 – Key metrics template</t>
  </si>
  <si>
    <t>EU KM1</t>
  </si>
  <si>
    <t>Available own funds (amounts)</t>
  </si>
  <si>
    <t xml:space="preserve">Common Equity Tier 1 (CET1) capital </t>
  </si>
  <si>
    <t xml:space="preserve">Tier 1 capital </t>
  </si>
  <si>
    <t xml:space="preserve">Total capital </t>
  </si>
  <si>
    <t>Risk-weighted exposure amounts</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</si>
  <si>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</si>
  <si>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</si>
  <si>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</si>
  <si>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</si>
  <si>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</si>
  <si>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 xml:space="preserve">Additional own funds requirements to address risks other than the risk of excessive leverage (%) </t>
  </si>
  <si>
    <t xml:space="preserve">     of which: to be made up of CET1 capital (percentage points)</t>
  </si>
  <si>
    <t xml:space="preserve">     of which: to be made up of Tier 1 capital (percentage points)</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</si>
  <si>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</si>
  <si>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</si>
  <si>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</si>
  <si>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</si>
  <si>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</si>
  <si>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</si>
  <si>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</si>
  <si>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Other Systemically Important Institution buffer (%)</t>
  </si>
  <si>
    <t>Combined buffer requirement (%)</t>
  </si>
  <si>
    <t>Overall capital requirements (%)</t>
  </si>
  <si>
    <t>CET1 available after meeting the total SREP own funds requirements (%)</t>
  </si>
  <si>
    <t>Total exposure measure</t>
  </si>
  <si>
    <t>Leverage ratio (%)</t>
  </si>
  <si>
    <t>Additional own funds requirements to address the risk of excessive leverage (as a percentage of total exposure measure)</t>
  </si>
  <si>
    <t xml:space="preserve">Additional own funds requirements to address the risk of excessive leverage (%) </t>
  </si>
  <si>
    <t>Total SREP leverage ratio requirements (%)</t>
  </si>
  <si>
    <t>Leverage ratio buffer and overall leverage ratio requirement (as a percentage of total exposure measure)</t>
  </si>
  <si>
    <t>Leverage ratio buffer requirement (%)</t>
  </si>
  <si>
    <t>Overall leverage ratio requirement (%)</t>
  </si>
  <si>
    <t>Liquidity Coverage Ratio</t>
  </si>
  <si>
    <t>Total high-quality liquid assets (HQLA) (Weighted value -average)</t>
  </si>
  <si>
    <t xml:space="preserve">Cash outflows - Total weighted value </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</si>
  <si>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</si>
  <si>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</si>
  <si>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</si>
  <si>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</si>
  <si>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</si>
  <si>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</si>
  <si>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</si>
  <si>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EU 7a</t>
  </si>
  <si>
    <t>EU 7b</t>
  </si>
  <si>
    <t>EU 7c</t>
  </si>
  <si>
    <t>EU 7d</t>
  </si>
  <si>
    <t>EU 9a</t>
  </si>
  <si>
    <t>EU 10a</t>
  </si>
  <si>
    <t>EU 11a</t>
  </si>
  <si>
    <t>EU 14a</t>
  </si>
  <si>
    <t>EU 14b</t>
  </si>
  <si>
    <t>EU 14c</t>
  </si>
  <si>
    <t>EU 14d</t>
  </si>
  <si>
    <t>EU 14e</t>
  </si>
  <si>
    <t>EU 16a</t>
  </si>
  <si>
    <t>EU 16b</t>
  </si>
  <si>
    <t>EU CC1 – Composition of regulatory own funds</t>
  </si>
  <si>
    <t>EU CC1</t>
  </si>
  <si>
    <t>EU CC1 - Composition of regulatory own funds</t>
  </si>
  <si>
    <t>EU CC2</t>
  </si>
  <si>
    <t>EU CC2 – Reconciliation of regulatory own funds to balance sheet in the audited financial statements</t>
  </si>
  <si>
    <t>EU CCR2</t>
  </si>
  <si>
    <t>EU CCR3</t>
  </si>
  <si>
    <t>EU CCR4</t>
  </si>
  <si>
    <t>EU CCR5</t>
  </si>
  <si>
    <t>EU CCR8</t>
  </si>
  <si>
    <t>EU CCR1</t>
  </si>
  <si>
    <t>Replacement cost (RC)</t>
  </si>
  <si>
    <t>Potential future exposure  (PFE)</t>
  </si>
  <si>
    <t>Alpha used for computing regulatory exposure value</t>
  </si>
  <si>
    <t>Exposure value pre-CRM</t>
  </si>
  <si>
    <t>Exposure value post-CRM</t>
  </si>
  <si>
    <t>RWEA</t>
  </si>
  <si>
    <t>EU - Original Exposure Method (for derivatives)</t>
  </si>
  <si>
    <t>EU - Simplified SA-CCR (for derivatives)</t>
  </si>
  <si>
    <t>SA-CCR (for derivatives)</t>
  </si>
  <si>
    <t>Of which securities financing transactions netting sets</t>
  </si>
  <si>
    <t>Of which derivatives and long settlement transactions netting sets</t>
  </si>
  <si>
    <t>Of which from contractual cross-product netting sets</t>
  </si>
  <si>
    <t>2a</t>
  </si>
  <si>
    <t>2b</t>
  </si>
  <si>
    <t>2c</t>
  </si>
  <si>
    <t>1.4</t>
  </si>
  <si>
    <t>EU CCR2 – Transactions subject to own funds requirements for CVA risk</t>
  </si>
  <si>
    <t>EU CCR2  – Transactions subject to own funds requirements for CVA risk</t>
  </si>
  <si>
    <t>EU CCR3 – Standardised approach – CCR exposures by regulatory exposure class and risk weights</t>
  </si>
  <si>
    <t>EU CCR4 – IRB approach – CCR exposures by exposure class and PD scale</t>
  </si>
  <si>
    <t>EU CCR5 – Composition of collateral for CCR exposures</t>
  </si>
  <si>
    <t>EU CCR8 – Exposures to CCPs</t>
  </si>
  <si>
    <t xml:space="preserve">Central governments or central banks </t>
  </si>
  <si>
    <t xml:space="preserve">Regional government or local authorities </t>
  </si>
  <si>
    <t>Total exposure value</t>
  </si>
  <si>
    <t>EU CCR3  – Standardised approach – CCR exposures by regulatory exposure class and risk weights</t>
  </si>
  <si>
    <t>Exposure weighted average PD (%)</t>
  </si>
  <si>
    <t>Exposure weighted average LGD (%)</t>
  </si>
  <si>
    <t>Exposure weighted average maturity (years)</t>
  </si>
  <si>
    <t>Density of risk weighted exposure amounts</t>
  </si>
  <si>
    <t>EU CCR5  - Composition of collateral for CCR exposures</t>
  </si>
  <si>
    <t>Collateral type</t>
  </si>
  <si>
    <t>Cash – domestic currency</t>
  </si>
  <si>
    <t>Cash – other currencies</t>
  </si>
  <si>
    <t>Domestic sovereign debt</t>
  </si>
  <si>
    <t>Other sovereign debt</t>
  </si>
  <si>
    <t>Government agency debt</t>
  </si>
  <si>
    <t>Corporate bonds</t>
  </si>
  <si>
    <t>Equity securities</t>
  </si>
  <si>
    <t>Other collateral</t>
  </si>
  <si>
    <t>EU CQ1 - Credit quality of forborne exposures</t>
  </si>
  <si>
    <t>EU CQ1</t>
  </si>
  <si>
    <t>EU CR1</t>
  </si>
  <si>
    <t>EU CR1-A</t>
  </si>
  <si>
    <t>EU CR1 - Performing and non-performing exposures and related provisions</t>
  </si>
  <si>
    <t>EU CR1-A - Maturity of exposures</t>
  </si>
  <si>
    <t>005</t>
  </si>
  <si>
    <t>010</t>
  </si>
  <si>
    <t>020</t>
  </si>
  <si>
    <t>030</t>
  </si>
  <si>
    <t>040</t>
  </si>
  <si>
    <t>050</t>
  </si>
  <si>
    <t>060</t>
  </si>
  <si>
    <t>070</t>
  </si>
  <si>
    <t>Cash balances at central banks and other demand deposits</t>
  </si>
  <si>
    <t>080</t>
  </si>
  <si>
    <t>090</t>
  </si>
  <si>
    <t>On-balance-sheet exposures</t>
  </si>
  <si>
    <t>Annex I - Disclosure of key metrics and overview of risk-weighted exposure amounts</t>
  </si>
  <si>
    <t>Annex VII - Disclosure of own funds</t>
  </si>
  <si>
    <t>Annex IX - Disclosure of countercyclical capital buffers</t>
  </si>
  <si>
    <t>EU CCyB1 - Geographical distribution of credit exposures relevant for the calculation of the countercyclical buffer</t>
  </si>
  <si>
    <t>EU CCyB2 -  Amount of institution-specific countercyclical capital buffer</t>
  </si>
  <si>
    <t>EU CCyB1</t>
  </si>
  <si>
    <t>EU CCyB2</t>
  </si>
  <si>
    <t>EU CCyB2 - Amount of institution-specific countercyclical capital buffer</t>
  </si>
  <si>
    <t>Exposure value under the standardised approach</t>
  </si>
  <si>
    <t>Exposure value under the IRB approach</t>
  </si>
  <si>
    <t>Relevant credit exposures – Market risk</t>
  </si>
  <si>
    <t>Sum of long and short positions of trading book exposures for SA</t>
  </si>
  <si>
    <t>Relevant credit exposures –       Market risk</t>
  </si>
  <si>
    <t>Value of trading book exposures for internal models</t>
  </si>
  <si>
    <t>Securitisation exposures  Exposure value for non-trading book</t>
  </si>
  <si>
    <t>Relevant credit risk exposures - Credit risk</t>
  </si>
  <si>
    <t xml:space="preserve">Relevant credit exposures – Securitisation positions in the non-trading book </t>
  </si>
  <si>
    <t xml:space="preserve">Risk-weighted exposure amounts </t>
  </si>
  <si>
    <t>Own fund requirements weights (%)</t>
  </si>
  <si>
    <t>Countercyclical buffer rate (%)</t>
  </si>
  <si>
    <t>Annex XI - Disclosure of the leverage ratio</t>
  </si>
  <si>
    <t>EU LR1 - LRSum - Summary reconciliation of accounting assets and leverage ratio exposures</t>
  </si>
  <si>
    <t>EU LR2 - LRCom - Leverage ratio common disclosure</t>
  </si>
  <si>
    <t>EU LR3 - LRSpl - Split-up of on balance sheet exposures (excluding derivatives, SFTs and exempted exposures)</t>
  </si>
  <si>
    <t>EU LR1 LRSum</t>
  </si>
  <si>
    <t>EU LR2 LRCom</t>
  </si>
  <si>
    <t>EU LR3 LRSpl</t>
  </si>
  <si>
    <t>EU LR1 - LRSum: Summary reconciliation of accounting assets and leverage ratio exposures</t>
  </si>
  <si>
    <t>EU-11a</t>
  </si>
  <si>
    <t>EU-11b</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</si>
  <si>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</si>
  <si>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</si>
  <si>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</si>
  <si>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</si>
  <si>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</si>
  <si>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</si>
  <si>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 for derivative financial instruments</t>
  </si>
  <si>
    <t>Adjustment for securities financing transactions (SFTs)</t>
  </si>
  <si>
    <t>(Adjustment for prudent valuation adjustments and specific and general provisions which have reduced Tier 1 capital)</t>
  </si>
  <si>
    <t>(Adjustment for exposures excluded from the total exposure measure in accordance with point (c) of Article 429a(1) CRR)</t>
  </si>
  <si>
    <t>(Adjustment for exposures excluded from the total exposure measure in accordance with point (j) of Article 429a(1) CRR)</t>
  </si>
  <si>
    <t>On-balance sheet items (excluding derivatives, SFTs, but including collateral)</t>
  </si>
  <si>
    <t>Gross-up for derivatives collateral provided, where deducted from the balance sheet assets pursuant to the applicable accounting framework</t>
  </si>
  <si>
    <t>(Adjustment for securities received under securities financing transactions that are recognised as an asset)</t>
  </si>
  <si>
    <t>(General credit risk adjustments to on-balance sheet items)</t>
  </si>
  <si>
    <t xml:space="preserve">Total on-balance sheet exposures (excluding derivatives and SFTs) </t>
  </si>
  <si>
    <t>EU-8a</t>
  </si>
  <si>
    <t>EU-9a</t>
  </si>
  <si>
    <t>EU-9b</t>
  </si>
  <si>
    <t>EU-10a</t>
  </si>
  <si>
    <t>EU-10b</t>
  </si>
  <si>
    <t>Replacement cost associated with SA-CCR derivatives transactions (ie net of eligible cash variation margin)</t>
  </si>
  <si>
    <t>Derogation for derivatives: replacement costs contribution under the simplified standardised approach</t>
  </si>
  <si>
    <t xml:space="preserve">Add-on amounts for potential future exposure associated with SA-CCR derivatives transactions </t>
  </si>
  <si>
    <t>Derogation for derivatives: Potential future exposure contribution under the simplified standardised approach</t>
  </si>
  <si>
    <t>(Exempted CCP leg of client-cleared trade exposures) (SA-CCR)</t>
  </si>
  <si>
    <t>(Exempted CCP leg of client-cleared trade exposures) (simplified standardised approach)</t>
  </si>
  <si>
    <t>(Exempted CCP leg of client-cleared trade exposures) (Original Exposure Method)</t>
  </si>
  <si>
    <t xml:space="preserve">Total derivatives exposures </t>
  </si>
  <si>
    <t>EU-16a</t>
  </si>
  <si>
    <t>EU-17a</t>
  </si>
  <si>
    <t>Gross SFT assets (with no recognition of netting), after adjustment for sales accounting transactions</t>
  </si>
  <si>
    <t>Derogation for SFTs: Counterparty credit risk exposure in accordance with Articles 429e(5) and 222 CRR</t>
  </si>
  <si>
    <t>Total securities financing transaction exposures</t>
  </si>
  <si>
    <t>(General provisions deducted in determining Tier 1 capital and specific provisions associated associated with off-balance sheet exposures)</t>
  </si>
  <si>
    <t>Off-balance sheet exposures</t>
  </si>
  <si>
    <t>Excluded exposures</t>
  </si>
  <si>
    <t>EU-22a</t>
  </si>
  <si>
    <t>EU-22b</t>
  </si>
  <si>
    <t>EU-22c</t>
  </si>
  <si>
    <t>EU-22d</t>
  </si>
  <si>
    <t>EU-22e</t>
  </si>
  <si>
    <t>EU-22f</t>
  </si>
  <si>
    <t>EU-22g</t>
  </si>
  <si>
    <t>EU-22h</t>
  </si>
  <si>
    <t>EU-22i</t>
  </si>
  <si>
    <t>EU-22j</t>
  </si>
  <si>
    <t>EU-22k</t>
  </si>
  <si>
    <t>(Exposures excluded from the total exposure measure in accordance with point (c) of Article 429a(1) CRR)</t>
  </si>
  <si>
    <t>(Exposures exempted in accordance with point (j) of Article 429a(1) CRR (on and off balance sheet))</t>
  </si>
  <si>
    <t>(Excluded exposures of public development banks (or units) - Public sector investments)</t>
  </si>
  <si>
    <t>(Excluded exposures of public development banks (or units) - Promotional loans)</t>
  </si>
  <si>
    <t>(Excluded passing-through promotional loan exposures by non-public development banks (or units))</t>
  </si>
  <si>
    <t xml:space="preserve">(Excluded guaranteed parts of exposures arising from export credits) </t>
  </si>
  <si>
    <t>(Excluded excess collateral deposited at triparty agents)</t>
  </si>
  <si>
    <t>(Excluded CSD related services of CSD/institutions in accordance with point (o) of Article 429a(1) CRR)</t>
  </si>
  <si>
    <t>(Excluded CSD related services of designated institutions in accordance with point (p) of Article 429a(1) CRR)</t>
  </si>
  <si>
    <t>(Reduction of the exposure value of pre-financing or intermediate loans)</t>
  </si>
  <si>
    <t>(Total exempted exposures)</t>
  </si>
  <si>
    <t>Capital and total exposure measure</t>
  </si>
  <si>
    <t>EU-25</t>
  </si>
  <si>
    <t>EU-26a</t>
  </si>
  <si>
    <t>EU-26b</t>
  </si>
  <si>
    <t>EU-27a</t>
  </si>
  <si>
    <t>Leverage ratio (excluding the impact of the exemption of public sector investments and promotional loans) (%)</t>
  </si>
  <si>
    <t>Regulatory minimum leverage ratio requirement (%)</t>
  </si>
  <si>
    <t xml:space="preserve">     of which: to be made up of CET1 capital</t>
  </si>
  <si>
    <t>Leverage ratio (excluding the impact of any applicable temporary exemption of central bank reserves) (%)</t>
  </si>
  <si>
    <t>Choice on transitional arrangements and relevant exposures</t>
  </si>
  <si>
    <t>EU-27b</t>
  </si>
  <si>
    <t>Disclosure of mean values</t>
  </si>
  <si>
    <t>Mean of daily values of gross SFT assets, after adjustment for sale accounting transactions and netted of amounts of associated cash payables and cash receivable</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</si>
  <si>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</si>
  <si>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</si>
  <si>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</si>
  <si>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</si>
  <si>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</si>
  <si>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</si>
  <si>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</si>
  <si>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EU LR2 - LRCom: Leverage ratio common disclosure</t>
  </si>
  <si>
    <t>EU LR3 - LRSpl: Split-up of on balance sheet exposures (excluding derivatives, SFTs and exempted exposures)</t>
  </si>
  <si>
    <t>Exposures treated as sovereigns</t>
  </si>
  <si>
    <t>Exposures to regional governments, MDB, international organisations and PSE, not treated as sovereigns</t>
  </si>
  <si>
    <t>Secured by mortgages of immovable properties</t>
  </si>
  <si>
    <t>Retail exposures</t>
  </si>
  <si>
    <t>Other exposures (eg equity, securitisations, and other non-credit obligation assets)</t>
  </si>
  <si>
    <t>Annex XIII - Disclosure of liquidity requirements</t>
  </si>
  <si>
    <t>EU LIQ2</t>
  </si>
  <si>
    <t>EU LIQ1 - Quantitative information of LCR</t>
  </si>
  <si>
    <t xml:space="preserve">EU LIQ2 - Net Stable Funding Ratio </t>
  </si>
  <si>
    <t xml:space="preserve"> EU LIQB  on qualitative information on LCR, which complements template EU LIQ1.</t>
  </si>
  <si>
    <t>a</t>
  </si>
  <si>
    <t>b</t>
  </si>
  <si>
    <t>c</t>
  </si>
  <si>
    <t>d</t>
  </si>
  <si>
    <t>e</t>
  </si>
  <si>
    <t>f</t>
  </si>
  <si>
    <t>g</t>
  </si>
  <si>
    <t>Explanations on the main drivers of LCR results and the evolution of the contribution of inputs to the LCR’s calculation over time</t>
  </si>
  <si>
    <t>Explanations on the changes in the LCR over time</t>
  </si>
  <si>
    <t>Explanations on the actual concentration of funding sources</t>
  </si>
  <si>
    <t>High-level description of the composition of the institution`s liquidity buffer.</t>
  </si>
  <si>
    <t>EU LIQ2 - Net Stable Funding Ratio</t>
  </si>
  <si>
    <t>Unweighted value by residual maturity</t>
  </si>
  <si>
    <t>Weighted value</t>
  </si>
  <si>
    <t>No maturity</t>
  </si>
  <si>
    <t>&lt; 6 months</t>
  </si>
  <si>
    <t>6 months &lt; 1 year</t>
  </si>
  <si>
    <t>≥ 1 year</t>
  </si>
  <si>
    <t>Availabe stable funding (ASF) Items</t>
  </si>
  <si>
    <t>Required stable funding (RSF) Items</t>
  </si>
  <si>
    <t>Capital items and instruments</t>
  </si>
  <si>
    <t>Own funds</t>
  </si>
  <si>
    <t>Other capital instruments</t>
  </si>
  <si>
    <t>Retail deposits</t>
  </si>
  <si>
    <t>Stable deposits</t>
  </si>
  <si>
    <t>Less stable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</si>
  <si>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</si>
  <si>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</si>
  <si>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</si>
  <si>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</si>
  <si>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</si>
  <si>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</si>
  <si>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</si>
  <si>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</si>
  <si>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</si>
  <si>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</si>
  <si>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</si>
  <si>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 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</si>
  <si>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</si>
  <si>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</si>
  <si>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</si>
  <si>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</si>
  <si>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</si>
  <si>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</si>
  <si>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</si>
  <si>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</si>
  <si>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</si>
  <si>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NSFR derivative assets </t>
  </si>
  <si>
    <t xml:space="preserve">NSFR derivative liabilities before deduction of variation margin posted </t>
  </si>
  <si>
    <t>All other assets not included in the above categories</t>
  </si>
  <si>
    <t>Off-balance sheet items</t>
  </si>
  <si>
    <t>Total RSF</t>
  </si>
  <si>
    <t>Net Stable Funding Ratio (%)</t>
  </si>
  <si>
    <t>Annex XV - Disclosure of credit risk quality</t>
  </si>
  <si>
    <t>Annex XVII - Disclosure of the use of credit risk mitigation techniques</t>
  </si>
  <si>
    <t>EU CR3 - CRM techniques overview:  Disclosure of the use of credit risk mitigation techniques</t>
  </si>
  <si>
    <t>Of which non-performing exposures</t>
  </si>
  <si>
    <t xml:space="preserve">Unsecured carrying amount </t>
  </si>
  <si>
    <t>Secured carrying amount</t>
  </si>
  <si>
    <t xml:space="preserve">Of which secured by collateral </t>
  </si>
  <si>
    <t>Of which secured by financial guarantees</t>
  </si>
  <si>
    <t>Of which secured by credit derivatives</t>
  </si>
  <si>
    <t>EU CR3</t>
  </si>
  <si>
    <t>Annex XIX - Disclosure of the use of the standardised approach</t>
  </si>
  <si>
    <t>EU CR4 – standardised approach – Credit risk exposure and CRM effects</t>
  </si>
  <si>
    <t>EU CR5 – standardised approach</t>
  </si>
  <si>
    <t>EU CR4</t>
  </si>
  <si>
    <t>EU CR5</t>
  </si>
  <si>
    <t>Annex XXI - Disclosure of the use of the IRB approach to credit risk</t>
  </si>
  <si>
    <t>EU CR7 – IRB approach – Effect on the RWEAs of credit derivatives used as CRM techniques</t>
  </si>
  <si>
    <t>EU CR7-A – IRB approach – Disclosure of the extent of the use of CRM techniques</t>
  </si>
  <si>
    <t xml:space="preserve">EU CR8 –  RWEA flow statements of credit risk exposures under the IRB approach </t>
  </si>
  <si>
    <t>EU CR8</t>
  </si>
  <si>
    <t xml:space="preserve">EU CR6 </t>
  </si>
  <si>
    <t>EU CR7</t>
  </si>
  <si>
    <t>EU CR7-A</t>
  </si>
  <si>
    <t>Exposures post CCF and post CRM</t>
  </si>
  <si>
    <t>RWA density (%)</t>
  </si>
  <si>
    <t>EU CR4 - Standardised approach – Credit risk exposure and CRM effects</t>
  </si>
  <si>
    <t>Expected loss amount</t>
  </si>
  <si>
    <t>Density of risk weighted exposure amount</t>
  </si>
  <si>
    <t>Risk weighted exposure amount after supporting factors</t>
  </si>
  <si>
    <t>Exposure post CCF and post CRM</t>
  </si>
  <si>
    <t>Exposure weighted average CCF</t>
  </si>
  <si>
    <t>On-balance sheet exposures</t>
  </si>
  <si>
    <t>Off-balance-sheet exposures pre-CCF</t>
  </si>
  <si>
    <t>0.00 to &lt;0.10</t>
  </si>
  <si>
    <t>0.10 to&lt;0.15</t>
  </si>
  <si>
    <t>0.75 to &lt;1.75</t>
  </si>
  <si>
    <t>1.75 to &lt;2.50</t>
  </si>
  <si>
    <t>2.50 to &lt;5.00</t>
  </si>
  <si>
    <t>5.00 to &lt;10.00</t>
  </si>
  <si>
    <t>10.00 to &lt;20.00</t>
  </si>
  <si>
    <t>20.00 to &lt;30.00</t>
  </si>
  <si>
    <t>30.00 to &lt;100.00</t>
  </si>
  <si>
    <t>EU CR6 - IRB approach – Credit risk exposures by exposure class and PD range</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</si>
  <si>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</si>
  <si>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</si>
  <si>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</si>
  <si>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</si>
  <si>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</si>
  <si>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</si>
  <si>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</si>
  <si>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</si>
  <si>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</si>
  <si>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Risk weighted exposure amount</t>
  </si>
  <si>
    <t>EU CR7-A - IRB approach – Disclosure of the extent of the use of CRM techniques</t>
  </si>
  <si>
    <t>Of which Corporates – SMEs</t>
  </si>
  <si>
    <t>Of which Corporates – Specialised lending</t>
  </si>
  <si>
    <t>Of which Corporates – Other</t>
  </si>
  <si>
    <t>Of which Retail –  Immovable property SMEs</t>
  </si>
  <si>
    <t>Of which Retail – Immovable property non-SMEs</t>
  </si>
  <si>
    <t>Of which Retail – Qualifying revolving</t>
  </si>
  <si>
    <t>Of which Retail – Other SMEs</t>
  </si>
  <si>
    <t>Of which Retail – Other non-SMEs</t>
  </si>
  <si>
    <t>Credit risk Mitigation methods in the calculation of RWEAs</t>
  </si>
  <si>
    <t>RWEA with substitution effects
(both reduction and sustitution effects)</t>
  </si>
  <si>
    <t>RWEA without substitution effects
(reduction effects only)</t>
  </si>
  <si>
    <t>Credit risk Mitigation techniques</t>
  </si>
  <si>
    <t xml:space="preserve"> Unfunded credit 
Protection (UFCP)</t>
  </si>
  <si>
    <t>Part of exposures covered by Guarantees (%)</t>
  </si>
  <si>
    <t>Part of exposures covered by Credit Derivatives (%)</t>
  </si>
  <si>
    <t>Funded credit 
Protection (FCP)</t>
  </si>
  <si>
    <t>Part of exposures covered by Financial Collaterals (%)</t>
  </si>
  <si>
    <t>Part of exposures covered by Other eligible collaterals (%)</t>
  </si>
  <si>
    <t>Part of exposures covered by Immovable property Collaterals (%)</t>
  </si>
  <si>
    <t>Part of exposures covered by Receivables (%)</t>
  </si>
  <si>
    <t>Part of exposures covered by Other physical collateral (%)</t>
  </si>
  <si>
    <t>Part of exposures covered by Other funded credit protection (%)</t>
  </si>
  <si>
    <t>Part of exposures covered by Cash on deposit (%)</t>
  </si>
  <si>
    <t>Part of exposures covered by Life insurance policies (%)</t>
  </si>
  <si>
    <t>Part of exposures covered by Instruments held by a third party (%)</t>
  </si>
  <si>
    <t>A-IRB</t>
  </si>
  <si>
    <t>F-IRB</t>
  </si>
  <si>
    <t>Annex XXV - Disclosure of exposures to counterparty credit risk</t>
  </si>
  <si>
    <t>EU MR1</t>
  </si>
  <si>
    <t>Total assets</t>
  </si>
  <si>
    <t>Total liabilities</t>
  </si>
  <si>
    <t xml:space="preserve">Common Equity Tier 1 (CET1) capital:  instruments and reserves    </t>
  </si>
  <si>
    <t>Common Equity Tier 1 (CET1) capital: regulatory adjustments </t>
  </si>
  <si>
    <t>Additional Tier 1 (AT1) capital: instruments</t>
  </si>
  <si>
    <t>Additional Tier 1 (AT1) capital: regulatory adjustments</t>
  </si>
  <si>
    <t>Tier 2 (T2) capital: regulatory adjustments </t>
  </si>
  <si>
    <t>of which: additional own funds requirements to address the risks other than the risk of excessive leverage</t>
  </si>
  <si>
    <t>EU-47b</t>
  </si>
  <si>
    <t>EU-47a</t>
  </si>
  <si>
    <t>EU-3a</t>
  </si>
  <si>
    <t>EU-5a</t>
  </si>
  <si>
    <t xml:space="preserve">Capital instruments and the related share premium accounts </t>
  </si>
  <si>
    <t xml:space="preserve">     of which: Instrument type 1</t>
  </si>
  <si>
    <t xml:space="preserve">     of which: Instrument type 2</t>
  </si>
  <si>
    <t xml:space="preserve">     of which: Instrument type 3</t>
  </si>
  <si>
    <t xml:space="preserve">Retained earnings </t>
  </si>
  <si>
    <t>Accumulated other comprehensive income (and other reserves)</t>
  </si>
  <si>
    <t xml:space="preserve">Amount of qualifying items referred to in Article 484 (3) CRR and the related share premium accounts subject to phase out from CET1 </t>
  </si>
  <si>
    <t xml:space="preserve">Independently reviewed interim profits net of any foreseeable charge or dividend </t>
  </si>
  <si>
    <t>27a</t>
  </si>
  <si>
    <t>Deferred tax assets that rely on future profitability excluding those arising from temporary differences (net of related tax liability where the conditions in Article 38 (3) CRR are met) (negative amount)</t>
  </si>
  <si>
    <t xml:space="preserve">     of which: qualifying holdings outside the financial sector (negative amount)</t>
  </si>
  <si>
    <t xml:space="preserve">     of which: securitisation positions (negative amount)</t>
  </si>
  <si>
    <t xml:space="preserve">     of which: free deliveries (negative amount)</t>
  </si>
  <si>
    <t>Amount exceeding the 17,65% threshold (negative amount)</t>
  </si>
  <si>
    <t>Foreseeable tax charges relating to CET1 items except where the institution suitably adjusts the amount of CET1 items insofar as such tax charges reduce the amount up to which those items may be used to cover risks or losses (negative amount)</t>
  </si>
  <si>
    <t>Other regulatory adjustments</t>
  </si>
  <si>
    <t>42a</t>
  </si>
  <si>
    <t>Other regulatory adjustments to AT1 capital</t>
  </si>
  <si>
    <t>54a</t>
  </si>
  <si>
    <t>EU-56a</t>
  </si>
  <si>
    <t>EU-56b</t>
  </si>
  <si>
    <t xml:space="preserve">Tier 2 (T2) capital </t>
  </si>
  <si>
    <t>Total Risk exposure amount</t>
  </si>
  <si>
    <t>Direct, indirect and synthetic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</si>
  <si>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</si>
  <si>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</si>
  <si>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Amount of qualifying  items referred to in Article 484(5) CRR and the related share premium accounts subject to phase out from T2 as described in Article 486(4) CRR</t>
  </si>
  <si>
    <t>Amount of qualifying  items referred to in Article 494a(2) CRR subject to phase out from T2</t>
  </si>
  <si>
    <t>Amount of qualifying  items referred to in Article 494b(2) CRR subject to phase out from T2</t>
  </si>
  <si>
    <t xml:space="preserve">Qualifying own funds instruments included in consolidated T2 capital (including minority interests and AT1 instruments not included in rows 5 or 34) issued by subsidiaries and held by third parties </t>
  </si>
  <si>
    <t>Qualifying eligible liabilities deductions that exceed the eligible liabilities items of the institution (negative amount)</t>
  </si>
  <si>
    <t>Other regulatory adjustments to T2 capital</t>
  </si>
  <si>
    <t>Capital ratios and requirements including buffers </t>
  </si>
  <si>
    <t>EU-67a</t>
  </si>
  <si>
    <t>EU-67b</t>
  </si>
  <si>
    <t>Common Equity Tier 1 capital</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</si>
  <si>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</si>
  <si>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</si>
  <si>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</si>
  <si>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</si>
  <si>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</si>
  <si>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of which: Global Systemically Important Institution (G-SII) or Other Systemically Important Institution (O-SII) buffer requirement</t>
  </si>
  <si>
    <t>Common Equity Tier 1 capital (as a percentage of risk exposure amount) available after meeting the minimum capital requirements</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</si>
  <si>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</si>
  <si>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</si>
  <si>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</si>
  <si>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CRR are met)</t>
  </si>
  <si>
    <t>Applicable caps on the inclusion of provisions in Tier 2 </t>
  </si>
  <si>
    <t>Credit risk adjustments included in T2 in respect of exposures subject to internal ratings-based approach (prior to the application of the cap)</t>
  </si>
  <si>
    <t>Capital instruments subject to phase-out arrangements (only applicable between 1 Jan 2014 and 1 Jan 2022)</t>
  </si>
  <si>
    <t>Total unweighted value (average)</t>
  </si>
  <si>
    <t>Total weighted value (average)</t>
  </si>
  <si>
    <t>EU 19b</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</si>
  <si>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</si>
  <si>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</si>
  <si>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</si>
  <si>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</si>
  <si>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</si>
  <si>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</si>
  <si>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</si>
  <si>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</si>
  <si>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</si>
  <si>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</si>
  <si>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</si>
  <si>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</si>
  <si>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</si>
  <si>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</si>
  <si>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EU CR1- Performing and non-performing exposures and related provisions</t>
  </si>
  <si>
    <t>EU LIQ1</t>
  </si>
  <si>
    <t>EU LIQB</t>
  </si>
  <si>
    <t>EU LIQB  on qualitative information on LCR, which complements template EU LIQ1</t>
  </si>
  <si>
    <t/>
  </si>
  <si>
    <t>Annual Report</t>
  </si>
  <si>
    <t>Annex XXXV - Disclosure of encumbered and unencumbered assets</t>
  </si>
  <si>
    <t>EU AE1 - Encumbered and unencumbered assets</t>
  </si>
  <si>
    <t>EU AE2 - Collateral received and own debt securities issued</t>
  </si>
  <si>
    <t>EU AE3 - Sources of encumbrance</t>
  </si>
  <si>
    <t>EU AE4 - Accompanying narrative information</t>
  </si>
  <si>
    <t>EU AE1</t>
  </si>
  <si>
    <t>EU AE2</t>
  </si>
  <si>
    <t>EU AE3</t>
  </si>
  <si>
    <t>Carrying amount of encumbered assets</t>
  </si>
  <si>
    <t>Fair value of encumbered assets</t>
  </si>
  <si>
    <t>Carrying amount of unencumbered assets</t>
  </si>
  <si>
    <t>Fair value of inencumbered assets</t>
  </si>
  <si>
    <t>of which notionally eligible EHQLA and HQLA</t>
  </si>
  <si>
    <t>of which EHQLA and HQLA</t>
  </si>
  <si>
    <t xml:space="preserve">  Equity instruments</t>
  </si>
  <si>
    <t xml:space="preserve">  Debt securities</t>
  </si>
  <si>
    <t xml:space="preserve">    of which: covered bonds</t>
  </si>
  <si>
    <t xml:space="preserve">    of which: issued by general governments</t>
  </si>
  <si>
    <t xml:space="preserve">    of which: issued by financial corporations</t>
  </si>
  <si>
    <t xml:space="preserve">    of which: issued by non-financial corporations</t>
  </si>
  <si>
    <t xml:space="preserve">  Other assets</t>
  </si>
  <si>
    <t>Fair value of encumbered collateral received or own debt securities issued</t>
  </si>
  <si>
    <t>Of which: notionally eligible EHQLA and HQLA</t>
  </si>
  <si>
    <t>Collateral received by the reporting institution</t>
  </si>
  <si>
    <t xml:space="preserve">  Loans on deand</t>
  </si>
  <si>
    <t xml:space="preserve">  Loans and advances other than loans on demand</t>
  </si>
  <si>
    <t xml:space="preserve">  Other collateral received</t>
  </si>
  <si>
    <t>Matching liabilities, contingent liabilities or securities lent</t>
  </si>
  <si>
    <t>Carrying amount of selected financial liabilities</t>
  </si>
  <si>
    <t>Template D - Information on importance of  encumbrance</t>
  </si>
  <si>
    <t>The Group's risk policy states that:</t>
  </si>
  <si>
    <t>Asset encumbrance may only occur as part of ordinary banking operations and includes securities provided as collateral with the central bank and in the repo market, collateral for clearing transactions as well as collateral under CSA agrreements.</t>
  </si>
  <si>
    <t>Asset encumbrance may be by way of deposits with credit institutions or securities.</t>
  </si>
  <si>
    <t>Moreover assets encumbrance may be by way of funding of mortgage-like loans via external counterparties.</t>
  </si>
  <si>
    <t>EU OVC - ICAAP information</t>
  </si>
  <si>
    <t>EU OVA - Instution risk management approach</t>
  </si>
  <si>
    <t>EU OVB - Disclosure on governance arrangements</t>
  </si>
  <si>
    <t xml:space="preserve">Annex III - Disclosure of risk management objectives and policies </t>
  </si>
  <si>
    <t xml:space="preserve">Annex V - Disclosure of the scope of application </t>
  </si>
  <si>
    <t>Carrying values as reported in published financial statements</t>
  </si>
  <si>
    <t>Carrying values of items</t>
  </si>
  <si>
    <t>Subject to the credit risk framework</t>
  </si>
  <si>
    <t>Subject to the CCR framework</t>
  </si>
  <si>
    <t>Subject to the securitisation framework</t>
  </si>
  <si>
    <t>Subject to the market risk framework</t>
  </si>
  <si>
    <t>Not subject to capital requirements or subject to deduction from capital</t>
  </si>
  <si>
    <t>Assets</t>
  </si>
  <si>
    <t>Cash and balances on demand at central banks</t>
  </si>
  <si>
    <t>Amounts owed by credit institutions and central banks</t>
  </si>
  <si>
    <t>Loans and advances at fair value</t>
  </si>
  <si>
    <t>Loans and advances at amortised cost</t>
  </si>
  <si>
    <t>Bonds at fair value</t>
  </si>
  <si>
    <t>Shares etc.</t>
  </si>
  <si>
    <t>Holdings in associates</t>
  </si>
  <si>
    <t>Assets related to pooled plans</t>
  </si>
  <si>
    <t>Other assets</t>
  </si>
  <si>
    <t>Liabilities</t>
  </si>
  <si>
    <t>Amounts owed to credit institutions and central banks</t>
  </si>
  <si>
    <t>Deposits and other debt</t>
  </si>
  <si>
    <t>Deposits in pooled plans</t>
  </si>
  <si>
    <t>Bonds issued at amortised cost</t>
  </si>
  <si>
    <t>Other liabilities</t>
  </si>
  <si>
    <t>Subordinated capital</t>
  </si>
  <si>
    <t>Shareholders equity</t>
  </si>
  <si>
    <t xml:space="preserve">For Sydbank the scope of accounting consolidation and the scope of regulatorey consolidation are the same. Hence columns (a) and (b) of the template have been merged. </t>
  </si>
  <si>
    <r>
      <rPr>
        <sz val="9"/>
        <color theme="1"/>
        <rFont val="HelveticaNeueLT Pro 55 Roman"/>
        <family val="2"/>
      </rPr>
      <t>b</t>
    </r>
  </si>
  <si>
    <r>
      <rPr>
        <sz val="9"/>
        <color theme="1"/>
        <rFont val="HelveticaNeueLT Pro 55 Roman"/>
        <family val="2"/>
      </rPr>
      <t>c</t>
    </r>
  </si>
  <si>
    <t>Items subject to</t>
  </si>
  <si>
    <t>Credit risk framework</t>
  </si>
  <si>
    <t>Liabilities carrying value amount under the regulatory scope of consolidation (as per template EU LI1)</t>
  </si>
  <si>
    <t>Total net amount under the regulatory scope of consolidation</t>
  </si>
  <si>
    <t>Off-balance-sheet amounts</t>
  </si>
  <si>
    <t>Differences in valuations</t>
  </si>
  <si>
    <r>
      <rPr>
        <i/>
        <sz val="9"/>
        <rFont val="HelveticaNeueLT Pro 55 Roman"/>
        <family val="2"/>
      </rPr>
      <t>Differences due to different netting rules, other than those already included in row 2</t>
    </r>
  </si>
  <si>
    <t>Differences due to consideration of provisions</t>
  </si>
  <si>
    <t>Exposure amounts considered for regulatory purposes</t>
  </si>
  <si>
    <t>Method of accounting consolidation</t>
  </si>
  <si>
    <t>Method of regulatory consolidation</t>
  </si>
  <si>
    <t>Name of entity</t>
  </si>
  <si>
    <t>Full consolidation</t>
  </si>
  <si>
    <t>Proportional consolidation</t>
  </si>
  <si>
    <t>Neither consolidated nor deducted</t>
  </si>
  <si>
    <t>Deducted</t>
  </si>
  <si>
    <t>Description of the entity</t>
  </si>
  <si>
    <t>Syd Administration A/S</t>
  </si>
  <si>
    <t>X</t>
  </si>
  <si>
    <t>Investment</t>
  </si>
  <si>
    <t>Ejendomsselskabet af 1. juni 1986 A/S</t>
  </si>
  <si>
    <t>Real property</t>
  </si>
  <si>
    <t>Syd Fund Management A/S</t>
  </si>
  <si>
    <t>Administration</t>
  </si>
  <si>
    <t>Syd ABB A/S</t>
  </si>
  <si>
    <t>Green Team Group A/S</t>
  </si>
  <si>
    <t>Whole sale</t>
  </si>
  <si>
    <t xml:space="preserve">EU LI1 – Differences between the accounting scope and the scope of prudential consolidation and mapping of financial statement categories with regulatory risk categories </t>
  </si>
  <si>
    <t xml:space="preserve">EU LI2 – Main sources of differences between regulatory exposure amounts and carrying values in financial statements </t>
  </si>
  <si>
    <t xml:space="preserve">Securitisation framework </t>
  </si>
  <si>
    <t xml:space="preserve">CCR framework </t>
  </si>
  <si>
    <t>Market risk framework</t>
  </si>
  <si>
    <t>Assets carrying value amount under the scope of prudential consolidation (as per template LI1)</t>
  </si>
  <si>
    <t>Differences due to the use of credit risk mitigation techniques (CRMs)</t>
  </si>
  <si>
    <t>Differences due to credit conversion factors</t>
  </si>
  <si>
    <t>Differences due to Securitisation with risk transfer</t>
  </si>
  <si>
    <t>Other differences</t>
  </si>
  <si>
    <t>Equity method</t>
  </si>
  <si>
    <t xml:space="preserve">EU LI3 - Outline of the differences in the scopes of consolidation (entity by entity) </t>
  </si>
  <si>
    <t>EU LI1</t>
  </si>
  <si>
    <t>EU LI2</t>
  </si>
  <si>
    <t>EU LI3</t>
  </si>
  <si>
    <t>EU LI1 - Differences between the accounting scope and the scope of prudential consolidation and mapping of financial statement categories with regulatory risk categories</t>
  </si>
  <si>
    <t xml:space="preserve">EU LI2 - Main sources of differences between regulatory exposure amounts and carrying values in financial statements </t>
  </si>
  <si>
    <t>EU LIB - Other qualitative information on the scope of application</t>
  </si>
  <si>
    <t>Note 44 - Group holdings and enterprises</t>
  </si>
  <si>
    <t>EU LIB</t>
  </si>
  <si>
    <t>EU CCA -  Main features of regulatory own funds instruments and eligible liabilities instruments</t>
  </si>
  <si>
    <t>EU CCA</t>
  </si>
  <si>
    <t>Capital instruments' main features</t>
  </si>
  <si>
    <t>Issuer</t>
  </si>
  <si>
    <t>Sydbank A/S</t>
  </si>
  <si>
    <t>Unique identifier</t>
  </si>
  <si>
    <t>XS0205055675</t>
  </si>
  <si>
    <t>XS1201870828</t>
  </si>
  <si>
    <t>XS1705599915</t>
  </si>
  <si>
    <t>XS1713462742</t>
  </si>
  <si>
    <t>Governing law(s) of the instrument</t>
  </si>
  <si>
    <t>English/Danish</t>
  </si>
  <si>
    <t>Regulatory treatment</t>
  </si>
  <si>
    <t>Transitional CRR rules</t>
  </si>
  <si>
    <t>Hybrid Tier 1</t>
  </si>
  <si>
    <t>Supplementary Capital (Tier 2)</t>
  </si>
  <si>
    <t>Additional Tier 1 (AT1)</t>
  </si>
  <si>
    <t>Post-transitional CRR rules</t>
  </si>
  <si>
    <t>Eligible at solo/(sub-)consolidated/solo &amp; (sub-)consolidated</t>
  </si>
  <si>
    <t>Solo and Consolidated</t>
  </si>
  <si>
    <t>Instrument type (types to be specified by each jurisdiction)</t>
  </si>
  <si>
    <t>Hybrid Tier 1 (grandfathered) as published in Regulation (EU) NO 575/2013 article 484.4</t>
  </si>
  <si>
    <t>Tier 2 as published in Regulation 
(EU) No 575/2013 article 63</t>
  </si>
  <si>
    <t>Additional Tier 1 (AT1)  
as published in Regulation 
(EU) No 575/2013 article 52</t>
  </si>
  <si>
    <t xml:space="preserve">Amount recognised in regulatory capital </t>
  </si>
  <si>
    <t>557.943.750 DKK</t>
  </si>
  <si>
    <t>742.756.008 DKK</t>
  </si>
  <si>
    <t>559.415.533 DKK</t>
  </si>
  <si>
    <t>743.925.000 DKK</t>
  </si>
  <si>
    <t>Nominal amount of instrument</t>
  </si>
  <si>
    <t>75.000.000 EUR</t>
  </si>
  <si>
    <t>100.000.000 EUR</t>
  </si>
  <si>
    <t>9a</t>
  </si>
  <si>
    <t>Issue price</t>
  </si>
  <si>
    <t>9b</t>
  </si>
  <si>
    <t>Redemption price</t>
  </si>
  <si>
    <t>Accounting classification</t>
  </si>
  <si>
    <t>Liability- amortised cost</t>
  </si>
  <si>
    <t>Shareholders' equity</t>
  </si>
  <si>
    <t>Original date of issuance</t>
  </si>
  <si>
    <t>24.11.2004</t>
  </si>
  <si>
    <t>11.03.2015</t>
  </si>
  <si>
    <t>02.11.2017</t>
  </si>
  <si>
    <t>30.05.2018</t>
  </si>
  <si>
    <t>Perpeptual or dated</t>
  </si>
  <si>
    <t>Perpetual</t>
  </si>
  <si>
    <t>Dated</t>
  </si>
  <si>
    <t>Pertual</t>
  </si>
  <si>
    <t>Original maturity date</t>
  </si>
  <si>
    <t>no maturity</t>
  </si>
  <si>
    <t>11.03.2027</t>
  </si>
  <si>
    <t>02.11.2029</t>
  </si>
  <si>
    <t>Issuer call subjet to prior supervisory approval</t>
  </si>
  <si>
    <t>Yes</t>
  </si>
  <si>
    <t>Optional call date, contingent call dates, and redemption amount</t>
  </si>
  <si>
    <t>24.11.2014 100% of nominal amount. In addition Tax /regulatory call.</t>
  </si>
  <si>
    <t>11.03.2022 100% of nominal amount. In addition Tax /regulatory call.</t>
  </si>
  <si>
    <t>02.11.2024 100% of nominal amount. In addition Tax /regulatory call.</t>
  </si>
  <si>
    <t>28.08.2025 100% of nominal amount. In addition Tax/regulatory call.</t>
  </si>
  <si>
    <t>Subsequent call dates, if applicable</t>
  </si>
  <si>
    <t>Subsequent interest payment dates</t>
  </si>
  <si>
    <t>N/A</t>
  </si>
  <si>
    <t>Coupons / dividends</t>
  </si>
  <si>
    <t>Fixed or floating dividend/coupon</t>
  </si>
  <si>
    <t>Fixed to floating</t>
  </si>
  <si>
    <t>Fixed</t>
  </si>
  <si>
    <t>Floating</t>
  </si>
  <si>
    <t>Coupon rate and any related index</t>
  </si>
  <si>
    <t>6.5% p.a. until first call date then EUR CMS10 + 20bps</t>
  </si>
  <si>
    <t>2.125 % p.a. until first call date then 5Y Mid-Swap + 172 bps</t>
  </si>
  <si>
    <t>3M  EURIBOR + 185bps</t>
  </si>
  <si>
    <t>5,25% p.a. until first call dare. Reset every 5 years thereafter (non-step) to the Mid-Swap Rate + 461,80bps</t>
  </si>
  <si>
    <t>Existence of a dividend stopper</t>
  </si>
  <si>
    <t>No</t>
  </si>
  <si>
    <t>Fully discretionary, partially discretionary or mandatory (in terms of timing)</t>
  </si>
  <si>
    <t>Partially discretionary</t>
  </si>
  <si>
    <t>Mandatory</t>
  </si>
  <si>
    <t>Fully discretionary</t>
  </si>
  <si>
    <t>Fully discretionary, partially discretionary or mandatory (in terms of amount)</t>
  </si>
  <si>
    <t>Existence of step up or other incentive to redeem</t>
  </si>
  <si>
    <t>Noncumulative or cumulative</t>
  </si>
  <si>
    <t>Noncumulative</t>
  </si>
  <si>
    <t>Convertible or non-convertible</t>
  </si>
  <si>
    <t>Nonconvertible</t>
  </si>
  <si>
    <t>If convertible, conversion trigger (s)</t>
  </si>
  <si>
    <t>If convertible, fully or partially</t>
  </si>
  <si>
    <t>If convertible, conversion rate</t>
  </si>
  <si>
    <t>If convertible, mandatory or optional conversion</t>
  </si>
  <si>
    <t>If convertible, specifiy instrument type convertible into</t>
  </si>
  <si>
    <t>If convertible, specifiy issuer of instrument it converts into</t>
  </si>
  <si>
    <t>Write-down features</t>
  </si>
  <si>
    <t>If write-down, write-down trigger (s)</t>
  </si>
  <si>
    <t>Only when 1) share capital and reserves are reduced to zero 2) all outstanding shares capital constituting the share capital are resolved to be reduced to zero on a general meeting of the shareholders 3) the bank is in recapitalisation or ceases business without loss to non-subordinated creditors</t>
  </si>
  <si>
    <t>Regulated according to CRR og BRRD. No specific provisions regaridgn write down</t>
  </si>
  <si>
    <t>7% CET1 capital ratio Solo and Consolidated.</t>
  </si>
  <si>
    <t>If write-down, full or partial</t>
  </si>
  <si>
    <t>Fully or partially</t>
  </si>
  <si>
    <t>Fully or partial</t>
  </si>
  <si>
    <t>If write-down, permanent or temporary</t>
  </si>
  <si>
    <t>Permanent</t>
  </si>
  <si>
    <t>NA</t>
  </si>
  <si>
    <t>If temporary write-down, description of write-up mechanism</t>
  </si>
  <si>
    <t>Discretionary write-up</t>
  </si>
  <si>
    <t>Position in subordination hierachy in liquidation</t>
  </si>
  <si>
    <t>Preferred to common equity 1.</t>
  </si>
  <si>
    <t>Preferred to hybrid tier 1 and  AT1</t>
  </si>
  <si>
    <t>Preferred to hybrid tier 1 AT1</t>
  </si>
  <si>
    <t>Preferred to common equity Tier 1</t>
  </si>
  <si>
    <t>Non-compliant transitioned features</t>
  </si>
  <si>
    <t>Yes non compliant as AT1 but compliant as permanent Tier 2 acccording to Regulation (EU) NO 575/2013 article 63</t>
  </si>
  <si>
    <t>If yes, specifiy non-compliant features</t>
  </si>
  <si>
    <t>Non complinat AT1 features as instrument issued according to erlier rules.</t>
  </si>
  <si>
    <t>37a</t>
  </si>
  <si>
    <t>Link to the full term and conditions of the instrument (signposting)</t>
  </si>
  <si>
    <t>EU LRA - Disclosure of LR qualitative information</t>
  </si>
  <si>
    <t>EU LIQA - Liquidity risk management</t>
  </si>
  <si>
    <t>(a)</t>
  </si>
  <si>
    <t>(b)</t>
  </si>
  <si>
    <t>(c)</t>
  </si>
  <si>
    <t>(d)</t>
  </si>
  <si>
    <t>EU CRC – Qualitative disclosure requirements related to CRM techniques</t>
  </si>
  <si>
    <t>EU CRB - Additional disclosure related to the credit quality of assets</t>
  </si>
  <si>
    <t>EU CRA - General qualitative information about credit risk</t>
  </si>
  <si>
    <t>EU CQ3 - Credit quality of forborne exposures</t>
  </si>
  <si>
    <t>EU CQ3</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</si>
  <si>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</si>
  <si>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</si>
  <si>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</si>
  <si>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</si>
  <si>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</si>
  <si>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</si>
  <si>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</si>
  <si>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</si>
  <si>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</si>
  <si>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 xml:space="preserve">      Of which SMEs</t>
  </si>
  <si>
    <t>EU CQ3 - Credit quality of performing and non-performing exposures by past due days</t>
  </si>
  <si>
    <t>EU CRA – General qualitative information about credit risk</t>
  </si>
  <si>
    <t>In the concise risk statement in accordance with point (f) of Article 435(1) CRR, how the business model translates into the components of the institution’s credit risk profile.</t>
  </si>
  <si>
    <t>When discussing their strategies and processes to manage credit risk and the policies for hedging and mitigating that risk in accordance with points (a) and (d) of Article 435(1) CRR, the criteria and approach used for defining the credit risk management policy and for setting credit risk limits.</t>
  </si>
  <si>
    <t>When informing on the structure and organisation of the risk management function in accordance with point (b) of Article 435(1) CRR, the structure and organisation of the credit risk management and control function.</t>
  </si>
  <si>
    <t>When informing on the authority, status and other arrangements for the risk management function in accordance with point (b) of Article 435(1) CRR, the relationships between credit risk management, risk control, compliance and internal audit functions.</t>
  </si>
  <si>
    <t>EU CRB – Additional disclosure related to the credit quality of assets</t>
  </si>
  <si>
    <t>The scope and definitions of ‘past-due’ and ‘impaired’ exposures used for accounting purposes and the differences, if any, between the definitions of past due and default for accounting and regulatory purposes as specified by the EBA Guidelines  on the application of the definition of default in accordance with Article 178 CRR.</t>
  </si>
  <si>
    <t>The extent of past-due exposures (more than 90 days) that are not considered to be impaired and the reasons for this.</t>
  </si>
  <si>
    <t>Description of methods used for determining general and specific credit risk adjustments.</t>
  </si>
  <si>
    <t>The institution’s own definition of a restructured exposure used for the implementation of point (d) of Article 178(3) CRR specified by the EBA Guidelines  on defaultin accordance with Article 178 CRR when different from the definition of forborne exposure defined in Annex V to Commission Implementing Regulation (EU) 680/2014.</t>
  </si>
  <si>
    <t>EU CRD – Qualitative disclosure requirements related to standardised model</t>
  </si>
  <si>
    <t>EU CRE – Qualitative disclosure requirements related to IRB approach</t>
  </si>
  <si>
    <t>EU CR6-A – Scope of the use of IRB and SA approaches</t>
  </si>
  <si>
    <t>Exposure value as defined in Article 166 CRR for exposrues subject to IRB approach</t>
  </si>
  <si>
    <t>Total exposure value for exposures subject to the Standardised approach and to the IRB approach</t>
  </si>
  <si>
    <t>Percentage of total exposure value subject to the permanent partial use of the SA (%)</t>
  </si>
  <si>
    <t>Percentage of total exposure value subject to IRB Approach (%)</t>
  </si>
  <si>
    <t>Percentage of total exposurevalue subject to a roll-out plan (%)</t>
  </si>
  <si>
    <t xml:space="preserve">At 31 December 2021 (DKK million) </t>
  </si>
  <si>
    <t>of which Retail – Secured by real estate SMEs</t>
  </si>
  <si>
    <t>of which Retail – Secured by real estate non-SMEs</t>
  </si>
  <si>
    <t>of which Retail – Qualifying revolving</t>
  </si>
  <si>
    <t>of which Retail – Other SMEs</t>
  </si>
  <si>
    <t>of which Retail – Other non-SMEs</t>
  </si>
  <si>
    <t>of which Corporates - Specialised lending, excluding slotting approach</t>
  </si>
  <si>
    <t>of which Corporates - Specialised lending under slotting approach</t>
  </si>
  <si>
    <t xml:space="preserve">of which Regional governments or local authorities </t>
  </si>
  <si>
    <t xml:space="preserve">of which Public sector entities </t>
  </si>
  <si>
    <t>EU CCRA - Qualitative disclosure related to CCR</t>
  </si>
  <si>
    <t>EU CCRA</t>
  </si>
  <si>
    <t>p. 24-26</t>
  </si>
  <si>
    <t>p. 5</t>
  </si>
  <si>
    <t>Assets of the disclosing institution</t>
  </si>
  <si>
    <t xml:space="preserve">    of which: securitisations</t>
  </si>
  <si>
    <r>
      <rPr>
        <u/>
        <sz val="10"/>
        <color theme="0"/>
        <rFont val="HelveticaNeueLT Pro 55 Roman"/>
        <family val="2"/>
      </rPr>
      <t>Unencumbered</t>
    </r>
    <r>
      <rPr>
        <sz val="10"/>
        <color theme="0"/>
        <rFont val="HelveticaNeueLT Pro 55 Roman"/>
        <family val="2"/>
      </rPr>
      <t xml:space="preserve">
Fair value of collateral received or own debt securities issued availabel for encumbrance</t>
    </r>
  </si>
  <si>
    <t>Own debt securities issued other than own covered bonds or securitisations</t>
  </si>
  <si>
    <t xml:space="preserve"> Own covered bonds and securitisations issued and not yet pledged</t>
  </si>
  <si>
    <t xml:space="preserve">TOTAL COLLATERAL RECEIVED AND OWN DEBT SECURITIES ISSUED </t>
  </si>
  <si>
    <t>Assets, collateral received and own
debt securities issued other than covered bonds and securitisations encumbered</t>
  </si>
  <si>
    <t>p. 22</t>
  </si>
  <si>
    <t>p. 20-21</t>
  </si>
  <si>
    <t>Note - Risk management Credit risk section</t>
  </si>
  <si>
    <t>p. 4-11</t>
  </si>
  <si>
    <t>Note - Capital management. 
Note - Risk Management, Credit risk section</t>
  </si>
  <si>
    <t>EU CR6-A</t>
  </si>
  <si>
    <t xml:space="preserve">EU CR9 </t>
  </si>
  <si>
    <t>CR9 – IRB approach – Back-testing of PD per exposure class (fixed PD scale)</t>
  </si>
  <si>
    <t>EU CR9 –IRB approach – Back-testing of PD per exposure class (fixed PD scale)</t>
  </si>
  <si>
    <t>Number of obligors at the end of previous year</t>
  </si>
  <si>
    <t>Of which number of
obligors which defaulted in the year</t>
  </si>
  <si>
    <t>Observed average default rate (%)</t>
  </si>
  <si>
    <t>Exposures weighted average PD (%)</t>
  </si>
  <si>
    <t>Average PD (%)</t>
  </si>
  <si>
    <t>Average
historical
annual
default rate (%)</t>
  </si>
  <si>
    <t>average PD</t>
  </si>
  <si>
    <t xml:space="preserve">The Group handles collateral in the form of securities and cash. In connection with CSA agreements mainly cash is exchanged as collateral. This takes place via charged accounts over which the recipient of the collateral has a charge.
In connection with the Group’s GMRA agreements securities as well as cash are exchanged as collateral. One CSA agreement contains stipulations where a drop in the Bank's rating will result in a reduction in or a lapse of a minimum transfer amount as a result of which market values will be fully recognised on a daily basis.
</t>
  </si>
  <si>
    <t>Collateral</t>
  </si>
  <si>
    <t xml:space="preserve">Wrong way risk covers risk which arises when there is a negative correlation as regards the Bank between the probability of default of the counterparty and the value of the collateral provided to the Bank by the counterparty. There are two types of wrong-way risk.
General wrong-way risk arises when the Bank receives assets as collateral which at the same time constitute the primary driver of the counterparty’s earnings ability and financial position and consequently are correlated with the creditworthiness of the counterparty. A drop in the value of these assets will result in a decrease in the value of the amount owed to the Bank (due to an increase in the probability of default of the counterparty) as well as a decline in the value of the collateral received. This is the case for instance where investment companies provide securities as collateral in which the company has invested.  
Specific wrong-way risk arises when the Bank receives assets as collateral which are issued by the counterparty. A decline in the earnings ability and/or financial position of the counterparty will result in an increase in the probability of default of the counterparty, and the value of the amount owed to the Bank as well as the value of the collateral received will drop.
The Group is aware of wrong-way risk and counters this risk by way of business procedures, job descriptions and monitoring. This is the case for instance in connection with the exchange of collateral as regards the Group’s CSA agreements and GMRA agreements, the conclusion of reverse transactions and the recognition of CVAs as regards derivatives transactions.
</t>
  </si>
  <si>
    <t>Wrong-way risk</t>
  </si>
  <si>
    <t>EU CCRA – Qualitative disclosure related to CCR</t>
  </si>
  <si>
    <t>Annex XXIX - Disclosure of use of standardized approach and internal model for market risk</t>
  </si>
  <si>
    <t>EU MRA - Qualitative disclosure requirements related to market risk</t>
  </si>
  <si>
    <t>Note - Risk management Market risk section</t>
  </si>
  <si>
    <t>Annex XXXI - Disclosure of operational risk</t>
  </si>
  <si>
    <t>EU ORA - Qualitative information on operational risk</t>
  </si>
  <si>
    <t>EU OR1 - Operational risk own funds requirements and risk-weighted exposure amounts</t>
  </si>
  <si>
    <t>EU OR1</t>
  </si>
  <si>
    <t>Banking activities</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</si>
  <si>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</si>
  <si>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</si>
  <si>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</si>
  <si>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</si>
  <si>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</si>
  <si>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Relevant indicator</t>
  </si>
  <si>
    <t>Year 3</t>
  </si>
  <si>
    <t>Year 2</t>
  </si>
  <si>
    <t>Year 1</t>
  </si>
  <si>
    <t>Risk exposure amount</t>
  </si>
  <si>
    <t>Annex XXXVII - Disclosure of IRRBB</t>
  </si>
  <si>
    <t>EU IRRBB1 - Interest rate risks of non-trading book activities</t>
  </si>
  <si>
    <t>EU IRRBB1</t>
  </si>
  <si>
    <t>Changes of the economic value of equity</t>
  </si>
  <si>
    <t>Changes of the net interest income</t>
  </si>
  <si>
    <t>Parallel up</t>
  </si>
  <si>
    <t xml:space="preserve">Parallel down </t>
  </si>
  <si>
    <t xml:space="preserve">Steepener </t>
  </si>
  <si>
    <t>Flattener</t>
  </si>
  <si>
    <t>Short rates up</t>
  </si>
  <si>
    <t>Short rates down</t>
  </si>
  <si>
    <t>The Group has a diversified funding base with the main funding source being retail deposits.</t>
  </si>
  <si>
    <t>The impact of an adverse market scenario is calculated using the Historical Look Back Approach (HLBA).</t>
  </si>
  <si>
    <t>Sydbank complies with the requirements set forth by the Danish FSA to have a minimum LCR of 100% for Euro.</t>
  </si>
  <si>
    <t>At 31 December 2021 (DKK million)</t>
  </si>
  <si>
    <t>31 December 2021</t>
  </si>
  <si>
    <t>30 September 2021</t>
  </si>
  <si>
    <t>Credit Risk Report</t>
  </si>
  <si>
    <t>Additional Pillar 3 disclosure</t>
  </si>
  <si>
    <t>Note - Capital Management Note - Risk Management 
Note 3 - Solvency</t>
  </si>
  <si>
    <t>Note - Risk management Operational risk section</t>
  </si>
  <si>
    <t>Note - Risk management Liquidity risk section</t>
  </si>
  <si>
    <t>p. 26</t>
  </si>
  <si>
    <t>EU AE4</t>
  </si>
  <si>
    <t xml:space="preserve">Note - Risk Management 
p. 138 - 145 </t>
  </si>
  <si>
    <t>At 31 December 2021</t>
  </si>
  <si>
    <t>Transitional</t>
  </si>
  <si>
    <t>The differences between carrying amounts and exposure amounts are primarily due to potential future exposure, alpha = 1,4 and risk mitigation regarding CCR.</t>
  </si>
  <si>
    <t>EU LIA - Explanations of differences between accounting and regulatory exposure amounts (a)</t>
  </si>
  <si>
    <t>EU LIA - Explanations of differences between accounting and regulatory exposure amounts (b)</t>
  </si>
  <si>
    <t>EU LIA (a)</t>
  </si>
  <si>
    <t>EU LIA (b)</t>
  </si>
  <si>
    <t>Note - Risk Management, Credit risk section</t>
  </si>
  <si>
    <t>Supervisory shock scenarios</t>
  </si>
  <si>
    <t>Changes of the net interes income (NII) is mesured on a 12-month horizon. A constant balance-sheet approach is used for creating a base scenario over a 12-month time horizon. The interest rate sensitivity for the NII measurement is illustrated in the figure above in a 200-bp up/down parallel shift in interest rates.</t>
  </si>
  <si>
    <t>Interest rate risk in the banking book (IRRBB) is measured and monitored separately from trading related interest rate risk. 
                                                                                                                                                                                                                                                 Changes of the economic value (EVE) is measured in 6 different interest rate scenarios, including both parallel (200-bp up/down) and non-parallel shifts in interest rates. Within Denmark, EUR hedging products are typically used to hedge DKK positions. As the above figures only allow for 80% of any positive EUR denominated positions to be included, the full impact of the 
Group’s hedging will not be considered.</t>
  </si>
  <si>
    <t>LINK</t>
  </si>
  <si>
    <t>p. 5-10</t>
  </si>
  <si>
    <t>p. 24, Note 1 - Accounting policies, Note - Risk Management, Credit risk section</t>
  </si>
  <si>
    <t>Note 3 - Solvency</t>
  </si>
  <si>
    <t>Quarter ending 31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</si>
</sst>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 #,##0.00_ ;_ * \-#,##0.00_ ;_ * &quot;-&quot;??_ ;_ @_ "/>
    <numFmt numFmtId="165" formatCode="_ * #,##0_ ;_ * \-#,##0_ ;_ * &quot;-&quot;??_ ;_ @_ "/>
    <numFmt numFmtId="166" formatCode="_ * #,##0.0_ ;_ * \-#,##0.0_ ;_ * &quot;-&quot;??_ ;_ @_ "/>
    <numFmt numFmtId="167" formatCode="\ #,##0_ ;\ \-#,##0_ ;\ &quot;-&quot;??_ ;_ @_ "/>
    <numFmt numFmtId="168" formatCode="\ #,##0_ ;\ \-#,##0_ ;\ &quot;-&quot;_ ;_ @_ "/>
    <numFmt numFmtId="169" formatCode="_ * #,##0.000_ ;_ * \-#,##0.000_ ;_ * &quot;-&quot;??_ ;_ @_ "/>
    <numFmt numFmtId="170" formatCode="_ * #,##0.000000_ ;_ * \-#,##0.000000_ ;_ * &quot;-&quot;??_ ;_ @_ "/>
    <numFmt numFmtId="171" formatCode="_ * #,##0.000_ ;_ * \-#,##0.000_ ;_ * &quot;-&quot;???_ ;_ @_ "/>
    <numFmt numFmtId="172" formatCode="_(* #,##0.00_);_(* \(#,##0.00\);_(* &quot;-&quot;??_);_(@_)"/>
    <numFmt numFmtId="173" formatCode="0.0%"/>
    <numFmt numFmtId="174" formatCode="#,###,,&quot;&quot;;\ "/>
    <numFmt numFmtId="175" formatCode="0.000%"/>
    <numFmt numFmtId="176" formatCode="[$-409]dd/mmm/yy;@"/>
    <numFmt numFmtId="177" formatCode="0.0000%"/>
    <numFmt numFmtId="178" formatCode="0.0000"/>
  </numFmts>
  <fonts count="61">
    <font>
      <sz val="10"/>
      <color theme="1"/>
      <name val="Arial"/>
      <family val="2"/>
    </font>
    <font>
      <sz val="11"/>
      <color theme="1"/>
      <name val="Calibri"/>
      <family val="2"/>
      <scheme val="minor"/>
    </font>
    <font>
      <sz val="10"/>
      <color theme="1"/>
      <name val="Arial"/>
      <family val="2"/>
    </font>
    <font>
      <sz val="10"/>
      <name val="Arial"/>
      <family val="2"/>
    </font>
    <font>
      <sz val="10"/>
      <color theme="0"/>
      <name val="HelveticaNeueLT Pro 55 Roman"/>
      <family val="2"/>
    </font>
    <font>
      <sz val="10"/>
      <color theme="1"/>
      <name val="HelveticaNeueLT Pro 55 Roman"/>
      <family val="2"/>
    </font>
    <font>
      <sz val="11"/>
      <name val="HelveticaNeueLT Pro 55 Roman"/>
      <family val="2"/>
    </font>
    <font>
      <sz val="12"/>
      <color theme="0"/>
      <name val="HelveticaNeueLT Pro 55 Roman"/>
      <family val="2"/>
    </font>
    <font>
      <u/>
      <sz val="10"/>
      <color theme="10"/>
      <name val="Arial"/>
      <family val="2"/>
    </font>
    <font>
      <sz val="14"/>
      <color theme="0"/>
      <name val="HelveticaNeueLT Pro 55 Roman"/>
      <family val="2"/>
    </font>
    <font>
      <sz val="9"/>
      <color theme="0"/>
      <name val="HelveticaNeueLT Pro 55 Roman"/>
      <family val="2"/>
    </font>
    <font>
      <b/>
      <sz val="9"/>
      <name val="HelveticaNeueLT Pro 55 Roman"/>
      <family val="2"/>
    </font>
    <font>
      <sz val="9"/>
      <name val="HelveticaNeueLT Pro 55 Roman"/>
      <family val="2"/>
    </font>
    <font>
      <b/>
      <sz val="10"/>
      <color theme="1"/>
      <name val="HelveticaNeueLT Pro 55 Roman"/>
      <family val="2"/>
    </font>
    <font>
      <b/>
      <sz val="9"/>
      <color rgb="FF000000"/>
      <name val="HelveticaNeueLT Pro 55 Roman"/>
      <family val="2"/>
    </font>
    <font>
      <sz val="9"/>
      <color rgb="FF000000"/>
      <name val="HelveticaNeueLT Pro 55 Roman"/>
      <family val="2"/>
    </font>
    <font>
      <i/>
      <sz val="9"/>
      <name val="HelveticaNeueLT Pro 55 Roman"/>
      <family val="2"/>
    </font>
    <font>
      <b/>
      <sz val="10"/>
      <color theme="1"/>
      <name val="Arial"/>
      <family val="2"/>
    </font>
    <font>
      <sz val="10"/>
      <color theme="0"/>
      <name val="Arial"/>
      <family val="2"/>
    </font>
    <font>
      <sz val="14"/>
      <name val="HelveticaNeueLT Pro 55 Roman"/>
      <family val="2"/>
    </font>
    <font>
      <sz val="14"/>
      <color theme="1"/>
      <name val="HelveticaNeueLT Pro 55 Roman"/>
      <family val="2"/>
    </font>
    <font>
      <sz val="9"/>
      <color theme="1"/>
      <name val="HelveticaNeueLT Pro 55 Roman"/>
      <family val="2"/>
    </font>
    <font>
      <sz val="9"/>
      <color theme="0"/>
      <name val="Segoe UI"/>
      <family val="2"/>
    </font>
    <font>
      <sz val="10"/>
      <name val="HelveticaNeueLT Pro 55 Roman"/>
      <family val="2"/>
    </font>
    <font>
      <b/>
      <sz val="9"/>
      <color theme="1"/>
      <name val="HelveticaNeueLT Pro 55 Roman"/>
      <family val="2"/>
    </font>
    <font>
      <i/>
      <sz val="9"/>
      <color theme="1"/>
      <name val="HelveticaNeueLT Pro 55 Roman"/>
      <family val="2"/>
    </font>
    <font>
      <sz val="10"/>
      <color theme="0"/>
      <name val="Segoe UI"/>
      <family val="2"/>
    </font>
    <font>
      <sz val="9"/>
      <color theme="1"/>
      <name val="Arial"/>
      <family val="2"/>
    </font>
    <font>
      <sz val="11"/>
      <color theme="1"/>
      <name val="Calibri"/>
      <family val="2"/>
      <scheme val="minor"/>
    </font>
    <font>
      <sz val="12"/>
      <name val="HelveticaNeueLT Pro 55 Roman"/>
      <family val="2"/>
    </font>
    <font>
      <b/>
      <i/>
      <sz val="9"/>
      <color theme="1"/>
      <name val="HelveticaNeueLT Pro 55 Roman"/>
      <family val="2"/>
    </font>
    <font>
      <sz val="9"/>
      <color rgb="FFFF0000"/>
      <name val="HelveticaNeueLT Pro 55 Roman"/>
      <family val="2"/>
    </font>
    <font>
      <b/>
      <sz val="9"/>
      <color theme="1"/>
      <name val="HelveticaNeueLT Pro 55 Roman"/>
      <family val="2"/>
    </font>
    <font>
      <sz val="10"/>
      <color theme="1"/>
      <name val="HelveticaNeueLT Pro 55 Roman"/>
      <family val="2"/>
    </font>
    <font>
      <b/>
      <sz val="9"/>
      <name val="HelveticaNeueLT Pro 55 Roman"/>
      <family val="2"/>
    </font>
    <font>
      <b/>
      <sz val="9"/>
      <color rgb="FFFF0000"/>
      <name val="HelveticaNeueLT Pro 55 Roman"/>
      <family val="2"/>
    </font>
    <font>
      <sz val="10"/>
      <color indexed="9"/>
      <name val="HelveticaNeueLT Pro 55 Roman"/>
      <family val="2"/>
    </font>
    <font>
      <i/>
      <sz val="9"/>
      <color theme="1"/>
      <name val="HelveticaNeueLT Pro 55 Roman"/>
      <family val="2"/>
    </font>
    <font>
      <i/>
      <sz val="11"/>
      <color theme="1"/>
      <name val="Calibri"/>
      <family val="2"/>
      <scheme val="minor"/>
    </font>
    <font>
      <i/>
      <sz val="10"/>
      <color theme="1"/>
      <name val="Arial"/>
      <family val="2"/>
    </font>
    <font>
      <b/>
      <sz val="20"/>
      <name val="Arial"/>
      <family val="2"/>
    </font>
    <font>
      <b/>
      <sz val="20"/>
      <name val="Jyske Sauna"/>
    </font>
    <font>
      <sz val="11"/>
      <name val="Jyske Sauna"/>
    </font>
    <font>
      <b/>
      <sz val="12"/>
      <name val="Arial"/>
      <family val="2"/>
    </font>
    <font>
      <sz val="9"/>
      <name val="HelveticaNeueLT Pro 55 Roman"/>
      <family val="2"/>
    </font>
    <font>
      <sz val="9"/>
      <color theme="1"/>
      <name val="HelveticaNeueLT Pro 55 Roman"/>
      <family val="2"/>
    </font>
    <font>
      <sz val="10"/>
      <color theme="0"/>
      <name val="HelveticaNeueLT Pro 55 Roman"/>
      <family val="2"/>
    </font>
    <font>
      <b/>
      <sz val="9"/>
      <color rgb="FF000000"/>
      <name val="HelveticaNeueLT Pro 55 Roman"/>
      <family val="2"/>
    </font>
    <font>
      <sz val="16"/>
      <name val="HelveticaNeueLT Pro 55 Roman"/>
      <family val="2"/>
    </font>
    <font>
      <sz val="10"/>
      <color theme="0"/>
      <name val="½"/>
    </font>
    <font>
      <b/>
      <sz val="16"/>
      <color theme="0"/>
      <name val="HelveticaNeueLT Pro 55 Roman"/>
      <family val="2"/>
    </font>
    <font>
      <b/>
      <sz val="11"/>
      <color theme="0"/>
      <name val="HelveticaNeueLT Pro 55 Roman"/>
      <family val="2"/>
    </font>
    <font>
      <sz val="10"/>
      <color theme="0"/>
      <name val="HelveticaNeueLT Pro 55 Roman"/>
      <family val="2"/>
    </font>
    <font>
      <sz val="10"/>
      <color theme="0"/>
      <name val="HelveticaNeueLT Pro 55 Roman"/>
      <family val="2"/>
    </font>
    <font>
      <sz val="9"/>
      <color theme="0"/>
      <name val="HelveticaNeueLT Pro 55 Roman"/>
      <family val="2"/>
    </font>
    <font>
      <b/>
      <sz val="9"/>
      <color theme="1"/>
      <name val="Arial"/>
      <family val="2"/>
    </font>
    <font>
      <b/>
      <sz val="12"/>
      <name val="HelveticaNeueLT Pro 55 Roman"/>
      <family val="2"/>
    </font>
    <font>
      <b/>
      <sz val="18"/>
      <color rgb="FF002F5F"/>
      <name val="HelveticaNeueLT Pro 55 Roman"/>
      <family val="2"/>
    </font>
    <font>
      <u/>
      <sz val="10"/>
      <color theme="0"/>
      <name val="HelveticaNeueLT Pro 55 Roman"/>
      <family val="2"/>
    </font>
    <font>
      <sz val="11"/>
      <color theme="1"/>
      <name val="Calibri"/>
      <family val="2"/>
    </font>
    <font>
      <b/>
      <sz val="11"/>
      <color theme="1"/>
      <name val="Calibri"/>
      <family val="2"/>
    </font>
  </fonts>
  <fills count="1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2"/>
        <bgColor indexed="64"/>
      </patternFill>
    </fill>
    <fill>
      <patternFill patternType="solid">
        <fgColor theme="0" tint="-0.499984740745262"/>
        <bgColor indexed="64"/>
      </patternFill>
    </fill>
    <fill>
      <patternFill patternType="solid">
        <fgColor rgb="FF595959"/>
        <bgColor indexed="64"/>
      </patternFill>
    </fill>
    <fill>
      <patternFill patternType="solid">
        <fgColor theme="0" tint="-0.34998626667073579"/>
        <bgColor indexed="64"/>
      </patternFill>
    </fill>
  </fills>
  <borders count="37">
    <border>
      <left/>
      <right/>
      <top/>
      <bottom/>
      <diagonal/>
    </border>
    <border>
      <left/>
      <right/>
      <top/>
      <bottom style="thin">
        <color indexed="64"/>
      </bottom>
      <diagonal/>
    </border>
    <border>
      <left/>
      <right/>
      <top/>
      <bottom style="medium">
        <color indexed="64"/>
      </bottom>
      <diagonal/>
    </border>
    <border>
      <left/>
      <right/>
      <top/>
      <bottom style="thin">
        <color theme="0"/>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theme="0"/>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style="thin">
        <color theme="0"/>
      </bottom>
      <diagonal/>
    </border>
    <border>
      <left style="thin">
        <color theme="0"/>
      </left>
      <right/>
      <top/>
      <bottom/>
      <diagonal/>
    </border>
    <border>
      <left style="thin">
        <color theme="0"/>
      </left>
      <right/>
      <top/>
      <bottom style="thin">
        <color theme="0"/>
      </bottom>
      <diagonal/>
    </border>
    <border>
      <left/>
      <right style="thin">
        <color theme="0"/>
      </right>
      <top style="thin">
        <color theme="0"/>
      </top>
      <bottom/>
      <diagonal/>
    </border>
    <border>
      <left style="thin">
        <color theme="0"/>
      </left>
      <right style="thin">
        <color theme="0"/>
      </right>
      <top/>
      <bottom/>
      <diagonal/>
    </border>
    <border>
      <left/>
      <right/>
      <top style="medium">
        <color indexed="64"/>
      </top>
      <bottom style="medium">
        <color indexed="64"/>
      </bottom>
      <diagonal/>
    </border>
    <border>
      <left/>
      <right/>
      <top style="thin">
        <color theme="0"/>
      </top>
      <bottom style="thin">
        <color indexed="64"/>
      </bottom>
      <diagonal/>
    </border>
    <border>
      <left/>
      <right style="thin">
        <color theme="0"/>
      </right>
      <top/>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style="thin">
        <color theme="0"/>
      </right>
      <top/>
      <bottom style="thin">
        <color indexed="64"/>
      </bottom>
      <diagonal/>
    </border>
    <border>
      <left/>
      <right style="thin">
        <color theme="0"/>
      </right>
      <top style="thin">
        <color theme="0"/>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indexed="64"/>
      </bottom>
      <diagonal/>
    </border>
    <border>
      <left/>
      <right/>
      <top/>
      <bottom style="thin">
        <color theme="0" tint="-4.9989318521683403E-2"/>
      </bottom>
      <diagonal/>
    </border>
    <border>
      <left/>
      <right/>
      <top style="thin">
        <color theme="0" tint="-4.9989318521683403E-2"/>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indexed="64"/>
      </right>
      <top/>
      <bottom/>
      <diagonal/>
    </border>
  </borders>
  <cellStyleXfs count="15">
    <xf numFmtId="0" fontId="0" fillId="0" borderId="0"/>
    <xf numFmtId="164" fontId="2" fillId="0" borderId="0" applyFont="0" applyFill="0" applyBorder="0" applyAlignment="0" applyProtection="0"/>
    <xf numFmtId="0" fontId="8" fillId="0" borderId="0" applyNumberFormat="0" applyFill="0" applyBorder="0" applyAlignment="0" applyProtection="0"/>
    <xf numFmtId="9" fontId="2" fillId="0" borderId="0" applyFont="0" applyFill="0" applyBorder="0" applyAlignment="0" applyProtection="0"/>
    <xf numFmtId="0" fontId="3" fillId="0" borderId="0"/>
    <xf numFmtId="0" fontId="28" fillId="0" borderId="0"/>
    <xf numFmtId="9" fontId="28" fillId="0" borderId="0" applyFont="0" applyFill="0" applyBorder="0" applyAlignment="0" applyProtection="0"/>
    <xf numFmtId="172" fontId="3" fillId="0" borderId="0" applyFont="0" applyFill="0" applyBorder="0" applyAlignment="0" applyProtection="0"/>
    <xf numFmtId="0" fontId="40" fillId="6" borderId="9" applyNumberFormat="0" applyFill="0" applyBorder="0" applyAlignment="0" applyProtection="0">
      <alignment horizontal="left"/>
    </xf>
    <xf numFmtId="0" fontId="3" fillId="0" borderId="0">
      <alignment vertical="center"/>
    </xf>
    <xf numFmtId="0" fontId="3" fillId="7" borderId="7" applyNumberFormat="0" applyFont="0" applyBorder="0">
      <alignment horizontal="center" vertical="center"/>
    </xf>
    <xf numFmtId="3" fontId="3" fillId="8" borderId="7" applyFont="0">
      <alignment horizontal="right" vertical="center"/>
      <protection locked="0"/>
    </xf>
    <xf numFmtId="0" fontId="3" fillId="0" borderId="0">
      <alignment vertical="center"/>
    </xf>
    <xf numFmtId="0" fontId="43" fillId="0" borderId="0" applyNumberFormat="0" applyFill="0" applyBorder="0" applyAlignment="0" applyProtection="0"/>
    <xf numFmtId="0" fontId="1" fillId="0" borderId="0"/>
  </cellStyleXfs>
  <cellXfs count="710">
    <xf numFmtId="0" fontId="0" fillId="0" borderId="0" xfId="0"/>
    <xf numFmtId="0" fontId="0" fillId="2" borderId="0" xfId="0" applyFill="1"/>
    <xf numFmtId="0" fontId="5" fillId="2" borderId="0" xfId="0" applyFont="1" applyFill="1"/>
    <xf numFmtId="0" fontId="5" fillId="2" borderId="0" xfId="0" applyFont="1" applyFill="1" applyAlignment="1">
      <alignment horizontal="center"/>
    </xf>
    <xf numFmtId="0" fontId="6" fillId="2" borderId="0" xfId="0" applyFont="1" applyFill="1" applyBorder="1" applyAlignment="1">
      <alignment horizontal="left" vertical="top"/>
    </xf>
    <xf numFmtId="0" fontId="6" fillId="2" borderId="0" xfId="0" applyFont="1" applyFill="1" applyBorder="1" applyAlignment="1">
      <alignment horizontal="left" vertical="top" wrapText="1"/>
    </xf>
    <xf numFmtId="0" fontId="3" fillId="2" borderId="0" xfId="2" applyFont="1" applyFill="1" applyBorder="1" applyAlignment="1">
      <alignment horizontal="center" vertical="center" wrapText="1"/>
    </xf>
    <xf numFmtId="0" fontId="6" fillId="2" borderId="1" xfId="0" applyFont="1" applyFill="1" applyBorder="1" applyAlignment="1">
      <alignment horizontal="left" vertical="top"/>
    </xf>
    <xf numFmtId="0" fontId="9" fillId="3" borderId="0" xfId="0" applyFont="1" applyFill="1"/>
    <xf numFmtId="0" fontId="7" fillId="2" borderId="0" xfId="0" applyFont="1" applyFill="1"/>
    <xf numFmtId="0" fontId="4" fillId="3" borderId="0" xfId="0" applyFont="1" applyFill="1" applyBorder="1" applyAlignment="1">
      <alignment vertical="top" wrapText="1"/>
    </xf>
    <xf numFmtId="0" fontId="4" fillId="3" borderId="0" xfId="0" applyFont="1" applyFill="1" applyBorder="1" applyAlignment="1">
      <alignment vertical="center" wrapText="1"/>
    </xf>
    <xf numFmtId="0" fontId="11" fillId="2" borderId="0" xfId="0" applyFont="1" applyFill="1" applyBorder="1" applyAlignment="1">
      <alignment horizontal="left" vertical="top" wrapText="1"/>
    </xf>
    <xf numFmtId="0" fontId="11" fillId="2" borderId="4" xfId="0" applyFont="1" applyFill="1" applyBorder="1" applyAlignment="1">
      <alignment horizontal="left" vertical="top" wrapText="1"/>
    </xf>
    <xf numFmtId="0" fontId="10" fillId="3" borderId="0" xfId="0" applyFont="1" applyFill="1" applyBorder="1" applyAlignment="1">
      <alignment vertical="center"/>
    </xf>
    <xf numFmtId="0" fontId="4" fillId="3" borderId="0" xfId="0" applyFont="1" applyFill="1" applyBorder="1" applyAlignment="1">
      <alignment vertical="center"/>
    </xf>
    <xf numFmtId="1" fontId="15" fillId="2" borderId="1" xfId="0" applyNumberFormat="1" applyFont="1" applyFill="1" applyBorder="1" applyAlignment="1">
      <alignment horizontal="center" vertical="top" wrapText="1"/>
    </xf>
    <xf numFmtId="0" fontId="12" fillId="2" borderId="1" xfId="0" applyFont="1" applyFill="1" applyBorder="1" applyAlignment="1">
      <alignment horizontal="left" vertical="top" wrapText="1"/>
    </xf>
    <xf numFmtId="1" fontId="15" fillId="2" borderId="0" xfId="0" applyNumberFormat="1" applyFont="1" applyFill="1" applyBorder="1" applyAlignment="1">
      <alignment horizontal="center" vertical="top" wrapText="1"/>
    </xf>
    <xf numFmtId="1" fontId="14" fillId="2" borderId="4" xfId="0" applyNumberFormat="1" applyFont="1" applyFill="1" applyBorder="1" applyAlignment="1">
      <alignment horizontal="center" vertical="top" wrapText="1"/>
    </xf>
    <xf numFmtId="0" fontId="5" fillId="2" borderId="0" xfId="0" applyFont="1" applyFill="1" applyBorder="1"/>
    <xf numFmtId="1" fontId="15" fillId="2" borderId="0" xfId="0" applyNumberFormat="1" applyFont="1" applyFill="1" applyBorder="1" applyAlignment="1">
      <alignment horizontal="left" vertical="top" wrapText="1"/>
    </xf>
    <xf numFmtId="1" fontId="15" fillId="2" borderId="4" xfId="0" applyNumberFormat="1" applyFont="1" applyFill="1" applyBorder="1" applyAlignment="1">
      <alignment horizontal="left" vertical="top" wrapText="1"/>
    </xf>
    <xf numFmtId="1" fontId="15" fillId="2" borderId="5" xfId="0" applyNumberFormat="1" applyFont="1" applyFill="1" applyBorder="1" applyAlignment="1">
      <alignment horizontal="left" vertical="top" wrapText="1"/>
    </xf>
    <xf numFmtId="0" fontId="11" fillId="2" borderId="5" xfId="0" applyFont="1" applyFill="1" applyBorder="1" applyAlignment="1">
      <alignment horizontal="left" vertical="top" wrapText="1"/>
    </xf>
    <xf numFmtId="1" fontId="15" fillId="2" borderId="6" xfId="0" applyNumberFormat="1" applyFont="1" applyFill="1" applyBorder="1" applyAlignment="1">
      <alignment horizontal="left" vertical="top" wrapText="1"/>
    </xf>
    <xf numFmtId="0" fontId="11" fillId="2" borderId="6" xfId="0" applyFont="1" applyFill="1" applyBorder="1" applyAlignment="1">
      <alignment horizontal="left" vertical="top" wrapText="1"/>
    </xf>
    <xf numFmtId="0" fontId="12" fillId="2" borderId="0" xfId="0" applyFont="1" applyFill="1" applyBorder="1" applyAlignment="1">
      <alignment horizontal="left" vertical="top"/>
    </xf>
    <xf numFmtId="0" fontId="4" fillId="3" borderId="0" xfId="0" applyFont="1" applyFill="1" applyBorder="1" applyAlignment="1">
      <alignment horizontal="center" vertical="top" wrapText="1"/>
    </xf>
    <xf numFmtId="0" fontId="3" fillId="2" borderId="0" xfId="2" quotePrefix="1" applyFont="1" applyFill="1" applyAlignment="1">
      <alignment horizontal="center"/>
    </xf>
    <xf numFmtId="0" fontId="9" fillId="2" borderId="0" xfId="0" applyFont="1" applyFill="1" applyBorder="1" applyAlignment="1">
      <alignment vertical="center" wrapText="1"/>
    </xf>
    <xf numFmtId="0" fontId="19" fillId="2" borderId="0" xfId="0" applyFont="1" applyFill="1" applyBorder="1" applyAlignment="1">
      <alignment vertical="center" wrapText="1"/>
    </xf>
    <xf numFmtId="0" fontId="0" fillId="2" borderId="0" xfId="0" applyFill="1" applyBorder="1"/>
    <xf numFmtId="0" fontId="12" fillId="2" borderId="0" xfId="0" applyFont="1" applyFill="1" applyBorder="1" applyAlignment="1">
      <alignment horizontal="left" vertical="top" wrapText="1"/>
    </xf>
    <xf numFmtId="0" fontId="4" fillId="3" borderId="0" xfId="0" applyFont="1" applyFill="1" applyBorder="1" applyAlignment="1">
      <alignment horizontal="center" vertical="center" wrapText="1"/>
    </xf>
    <xf numFmtId="165" fontId="21" fillId="2" borderId="0" xfId="1" applyNumberFormat="1" applyFont="1" applyFill="1" applyBorder="1" applyAlignment="1">
      <alignment horizontal="left" vertical="top" wrapText="1"/>
    </xf>
    <xf numFmtId="0" fontId="12" fillId="2" borderId="0" xfId="0" applyFont="1" applyFill="1" applyBorder="1" applyAlignment="1">
      <alignment horizontal="left" vertical="top" wrapText="1"/>
    </xf>
    <xf numFmtId="0" fontId="4" fillId="3" borderId="0" xfId="0" applyFont="1" applyFill="1" applyBorder="1" applyAlignment="1">
      <alignment horizontal="center" vertical="center" wrapText="1"/>
    </xf>
    <xf numFmtId="0" fontId="21" fillId="2" borderId="0" xfId="0" applyFont="1" applyFill="1" applyBorder="1"/>
    <xf numFmtId="165" fontId="21" fillId="2" borderId="0" xfId="1" applyNumberFormat="1" applyFont="1" applyFill="1" applyBorder="1"/>
    <xf numFmtId="0" fontId="24" fillId="2" borderId="5" xfId="0" applyFont="1" applyFill="1" applyBorder="1"/>
    <xf numFmtId="165" fontId="24" fillId="2" borderId="5" xfId="1" applyNumberFormat="1" applyFont="1" applyFill="1" applyBorder="1"/>
    <xf numFmtId="165" fontId="21" fillId="2" borderId="0" xfId="1" applyNumberFormat="1" applyFont="1" applyFill="1" applyBorder="1" applyAlignment="1">
      <alignment horizontal="right" vertical="top" wrapText="1"/>
    </xf>
    <xf numFmtId="0" fontId="21" fillId="2" borderId="0" xfId="0" applyFont="1" applyFill="1"/>
    <xf numFmtId="49" fontId="4" fillId="3" borderId="0" xfId="0" applyNumberFormat="1" applyFont="1" applyFill="1" applyBorder="1" applyAlignment="1">
      <alignment horizontal="center" vertical="top" wrapText="1"/>
    </xf>
    <xf numFmtId="0" fontId="26" fillId="3" borderId="0" xfId="0" applyFont="1" applyFill="1" applyBorder="1" applyAlignment="1">
      <alignment horizontal="center" vertical="center" wrapText="1"/>
    </xf>
    <xf numFmtId="0" fontId="21" fillId="2" borderId="0" xfId="0" applyFont="1" applyFill="1" applyAlignment="1">
      <alignment horizontal="center"/>
    </xf>
    <xf numFmtId="165" fontId="21" fillId="2" borderId="0" xfId="1" applyNumberFormat="1" applyFont="1" applyFill="1"/>
    <xf numFmtId="0" fontId="13" fillId="2" borderId="0" xfId="0" applyFont="1" applyFill="1" applyBorder="1"/>
    <xf numFmtId="165" fontId="24" fillId="2" borderId="0" xfId="1" applyNumberFormat="1" applyFont="1" applyFill="1" applyBorder="1"/>
    <xf numFmtId="0" fontId="24" fillId="2" borderId="0" xfId="0" applyFont="1" applyFill="1" applyBorder="1" applyAlignment="1">
      <alignment horizontal="center"/>
    </xf>
    <xf numFmtId="0" fontId="21" fillId="2" borderId="0" xfId="0" applyFont="1" applyFill="1" applyBorder="1" applyAlignment="1">
      <alignment horizontal="center"/>
    </xf>
    <xf numFmtId="0" fontId="21" fillId="2" borderId="5" xfId="0" applyFont="1" applyFill="1" applyBorder="1" applyAlignment="1">
      <alignment horizontal="center"/>
    </xf>
    <xf numFmtId="165" fontId="21" fillId="2" borderId="5" xfId="1" applyNumberFormat="1" applyFont="1" applyFill="1" applyBorder="1"/>
    <xf numFmtId="0" fontId="21" fillId="2" borderId="0" xfId="0" applyFont="1" applyFill="1" applyBorder="1" applyAlignment="1">
      <alignment wrapText="1"/>
    </xf>
    <xf numFmtId="0" fontId="11" fillId="2" borderId="0" xfId="0" applyFont="1" applyFill="1" applyBorder="1" applyAlignment="1">
      <alignment horizontal="left" vertical="top"/>
    </xf>
    <xf numFmtId="0" fontId="21" fillId="2" borderId="0" xfId="0" applyFont="1" applyFill="1" applyBorder="1" applyAlignment="1">
      <alignment horizontal="left" vertical="top"/>
    </xf>
    <xf numFmtId="0" fontId="12" fillId="2" borderId="0" xfId="0" applyFont="1" applyFill="1" applyBorder="1" applyAlignment="1">
      <alignment horizontal="center" vertical="top"/>
    </xf>
    <xf numFmtId="165" fontId="21" fillId="2" borderId="1" xfId="1" applyNumberFormat="1" applyFont="1" applyFill="1" applyBorder="1" applyAlignment="1">
      <alignment horizontal="right" vertical="top" wrapText="1"/>
    </xf>
    <xf numFmtId="0" fontId="24" fillId="2" borderId="4" xfId="0" applyFont="1" applyFill="1" applyBorder="1" applyAlignment="1">
      <alignment horizontal="center"/>
    </xf>
    <xf numFmtId="0" fontId="11" fillId="2" borderId="4" xfId="0" applyFont="1" applyFill="1" applyBorder="1" applyAlignment="1">
      <alignment horizontal="left" vertical="top"/>
    </xf>
    <xf numFmtId="165" fontId="24" fillId="2" borderId="4" xfId="1" applyNumberFormat="1" applyFont="1" applyFill="1" applyBorder="1"/>
    <xf numFmtId="0" fontId="4" fillId="2" borderId="0" xfId="0" applyFont="1" applyFill="1" applyBorder="1" applyAlignment="1">
      <alignment vertical="center"/>
    </xf>
    <xf numFmtId="0" fontId="4" fillId="2" borderId="0" xfId="0" applyFont="1" applyFill="1" applyBorder="1" applyAlignment="1">
      <alignment vertical="center" wrapText="1"/>
    </xf>
    <xf numFmtId="0" fontId="18" fillId="3" borderId="0" xfId="0" applyFont="1" applyFill="1" applyBorder="1"/>
    <xf numFmtId="0" fontId="11" fillId="2" borderId="5" xfId="0" applyFont="1" applyFill="1" applyBorder="1" applyAlignment="1">
      <alignment horizontal="left" vertical="top"/>
    </xf>
    <xf numFmtId="0" fontId="4" fillId="3" borderId="0" xfId="0" applyFont="1" applyFill="1" applyBorder="1" applyAlignment="1"/>
    <xf numFmtId="165" fontId="4" fillId="3" borderId="0" xfId="1" applyNumberFormat="1" applyFont="1" applyFill="1" applyBorder="1"/>
    <xf numFmtId="0" fontId="11" fillId="2" borderId="5" xfId="0" applyFont="1" applyFill="1" applyBorder="1" applyAlignment="1">
      <alignment horizontal="center" vertical="top"/>
    </xf>
    <xf numFmtId="0" fontId="17" fillId="2" borderId="0" xfId="0" applyFont="1" applyFill="1" applyBorder="1"/>
    <xf numFmtId="0" fontId="0" fillId="2" borderId="0" xfId="0" applyFont="1" applyFill="1" applyBorder="1"/>
    <xf numFmtId="165" fontId="0" fillId="2" borderId="0" xfId="1" applyNumberFormat="1" applyFont="1" applyFill="1" applyBorder="1"/>
    <xf numFmtId="165" fontId="24" fillId="2" borderId="0" xfId="0" applyNumberFormat="1" applyFont="1" applyFill="1" applyBorder="1"/>
    <xf numFmtId="165" fontId="0" fillId="2" borderId="0" xfId="0" applyNumberFormat="1" applyFill="1" applyBorder="1"/>
    <xf numFmtId="166" fontId="21" fillId="2" borderId="0" xfId="1" applyNumberFormat="1" applyFont="1" applyFill="1" applyBorder="1"/>
    <xf numFmtId="166" fontId="24" fillId="2" borderId="5" xfId="1" applyNumberFormat="1" applyFont="1" applyFill="1" applyBorder="1"/>
    <xf numFmtId="9" fontId="21" fillId="2" borderId="0" xfId="3" applyFont="1" applyFill="1" applyBorder="1"/>
    <xf numFmtId="10" fontId="21" fillId="2" borderId="0" xfId="3" applyNumberFormat="1" applyFont="1" applyFill="1" applyBorder="1"/>
    <xf numFmtId="10" fontId="24" fillId="2" borderId="5" xfId="3" applyNumberFormat="1" applyFont="1" applyFill="1" applyBorder="1"/>
    <xf numFmtId="165" fontId="24" fillId="2" borderId="22" xfId="0" applyNumberFormat="1" applyFont="1" applyFill="1" applyBorder="1"/>
    <xf numFmtId="165" fontId="21" fillId="2" borderId="0" xfId="0" applyNumberFormat="1" applyFont="1" applyFill="1" applyBorder="1"/>
    <xf numFmtId="0" fontId="27" fillId="2" borderId="0" xfId="0" applyFont="1" applyFill="1" applyBorder="1"/>
    <xf numFmtId="0" fontId="26" fillId="3" borderId="0" xfId="0" applyFont="1" applyFill="1" applyBorder="1" applyAlignment="1">
      <alignment vertical="center" wrapText="1"/>
    </xf>
    <xf numFmtId="0" fontId="24" fillId="2" borderId="5" xfId="0" applyFont="1" applyFill="1" applyBorder="1" applyAlignment="1">
      <alignment horizontal="center"/>
    </xf>
    <xf numFmtId="0" fontId="21" fillId="2" borderId="0" xfId="1" applyNumberFormat="1" applyFont="1" applyFill="1" applyBorder="1"/>
    <xf numFmtId="0" fontId="21" fillId="4" borderId="0" xfId="0" applyFont="1" applyFill="1" applyBorder="1"/>
    <xf numFmtId="165" fontId="12" fillId="2" borderId="0" xfId="1" applyNumberFormat="1" applyFont="1" applyFill="1" applyBorder="1" applyAlignment="1">
      <alignment horizontal="left" vertical="top" wrapText="1"/>
    </xf>
    <xf numFmtId="165" fontId="12" fillId="4" borderId="0" xfId="1" applyNumberFormat="1" applyFont="1" applyFill="1" applyBorder="1" applyAlignment="1">
      <alignment horizontal="left" vertical="top" wrapText="1"/>
    </xf>
    <xf numFmtId="165" fontId="21" fillId="4" borderId="0" xfId="1" applyNumberFormat="1" applyFont="1" applyFill="1" applyBorder="1"/>
    <xf numFmtId="165" fontId="24" fillId="4" borderId="5" xfId="1" applyNumberFormat="1" applyFont="1" applyFill="1" applyBorder="1"/>
    <xf numFmtId="9" fontId="22" fillId="3" borderId="0" xfId="0" applyNumberFormat="1" applyFont="1" applyFill="1" applyBorder="1" applyAlignment="1">
      <alignment horizontal="center" vertical="center" wrapText="1"/>
    </xf>
    <xf numFmtId="0" fontId="22" fillId="3" borderId="0" xfId="0" applyFont="1" applyFill="1" applyBorder="1" applyAlignment="1">
      <alignment horizontal="center" vertical="center" wrapText="1"/>
    </xf>
    <xf numFmtId="165" fontId="24" fillId="2" borderId="22" xfId="0" applyNumberFormat="1" applyFont="1" applyFill="1" applyBorder="1" applyAlignment="1"/>
    <xf numFmtId="9" fontId="24" fillId="2" borderId="5" xfId="3" applyNumberFormat="1" applyFont="1" applyFill="1" applyBorder="1"/>
    <xf numFmtId="10" fontId="24" fillId="2" borderId="0" xfId="3" applyNumberFormat="1" applyFont="1" applyFill="1" applyBorder="1"/>
    <xf numFmtId="0" fontId="4" fillId="3" borderId="0" xfId="0" applyFont="1" applyFill="1" applyBorder="1" applyAlignment="1">
      <alignment horizontal="center"/>
    </xf>
    <xf numFmtId="0" fontId="21" fillId="2" borderId="0" xfId="0" applyFont="1" applyFill="1" applyBorder="1" applyAlignment="1">
      <alignment horizontal="left"/>
    </xf>
    <xf numFmtId="0" fontId="0" fillId="4" borderId="0" xfId="0" applyFont="1" applyFill="1" applyBorder="1"/>
    <xf numFmtId="0" fontId="21" fillId="4" borderId="0" xfId="0" applyFont="1" applyFill="1" applyBorder="1" applyAlignment="1">
      <alignment horizontal="left" vertical="top" wrapText="1"/>
    </xf>
    <xf numFmtId="0" fontId="28" fillId="0" borderId="0" xfId="5"/>
    <xf numFmtId="0" fontId="4" fillId="3" borderId="3" xfId="0" applyFont="1" applyFill="1" applyBorder="1" applyAlignment="1">
      <alignment vertical="center"/>
    </xf>
    <xf numFmtId="0" fontId="21" fillId="5" borderId="0" xfId="5" applyFont="1" applyFill="1" applyBorder="1" applyAlignment="1">
      <alignment horizontal="center" vertical="center"/>
    </xf>
    <xf numFmtId="0" fontId="10" fillId="3" borderId="3" xfId="0" applyFont="1" applyFill="1" applyBorder="1" applyAlignment="1">
      <alignment vertical="center"/>
    </xf>
    <xf numFmtId="0" fontId="4" fillId="3" borderId="17" xfId="0" applyFont="1" applyFill="1" applyBorder="1" applyAlignment="1">
      <alignment vertical="center"/>
    </xf>
    <xf numFmtId="164" fontId="0" fillId="2" borderId="0" xfId="0" applyNumberFormat="1" applyFill="1" applyBorder="1"/>
    <xf numFmtId="169" fontId="0" fillId="2" borderId="0" xfId="0" applyNumberFormat="1" applyFill="1" applyBorder="1"/>
    <xf numFmtId="170" fontId="0" fillId="2" borderId="0" xfId="0" applyNumberFormat="1" applyFill="1" applyBorder="1"/>
    <xf numFmtId="169" fontId="21" fillId="2" borderId="0" xfId="0" applyNumberFormat="1" applyFont="1" applyFill="1" applyBorder="1"/>
    <xf numFmtId="0" fontId="3" fillId="2" borderId="1" xfId="2" applyFont="1" applyFill="1" applyBorder="1" applyAlignment="1">
      <alignment horizontal="center" vertical="center" wrapText="1"/>
    </xf>
    <xf numFmtId="0" fontId="5" fillId="2" borderId="1" xfId="0" applyFont="1" applyFill="1" applyBorder="1"/>
    <xf numFmtId="0" fontId="4" fillId="3" borderId="0" xfId="0" applyFont="1" applyFill="1" applyBorder="1" applyAlignment="1">
      <alignment horizontal="center" vertical="center" wrapText="1"/>
    </xf>
    <xf numFmtId="165" fontId="24" fillId="0" borderId="5" xfId="1" applyNumberFormat="1" applyFont="1" applyFill="1" applyBorder="1"/>
    <xf numFmtId="171" fontId="0" fillId="2" borderId="0" xfId="0" applyNumberFormat="1" applyFill="1" applyBorder="1"/>
    <xf numFmtId="165" fontId="11" fillId="2" borderId="5" xfId="1" applyNumberFormat="1" applyFont="1" applyFill="1" applyBorder="1" applyAlignment="1">
      <alignment horizontal="left" vertical="top" wrapText="1"/>
    </xf>
    <xf numFmtId="0" fontId="4" fillId="3" borderId="0" xfId="0" applyFont="1" applyFill="1" applyBorder="1" applyAlignment="1">
      <alignment horizontal="center" vertical="center" wrapText="1"/>
    </xf>
    <xf numFmtId="0" fontId="6" fillId="2" borderId="0" xfId="0" applyFont="1" applyFill="1" applyBorder="1" applyAlignment="1">
      <alignment horizontal="left" vertical="center"/>
    </xf>
    <xf numFmtId="0" fontId="29" fillId="2" borderId="3" xfId="0" applyFont="1" applyFill="1" applyBorder="1" applyAlignment="1">
      <alignment vertical="center" wrapText="1"/>
    </xf>
    <xf numFmtId="0" fontId="19" fillId="2" borderId="3" xfId="0" applyFont="1" applyFill="1" applyBorder="1" applyAlignment="1">
      <alignment vertical="center"/>
    </xf>
    <xf numFmtId="0" fontId="20" fillId="2" borderId="3" xfId="0" applyFont="1" applyFill="1" applyBorder="1" applyAlignment="1">
      <alignment vertical="center"/>
    </xf>
    <xf numFmtId="0" fontId="4" fillId="3" borderId="0" xfId="0" applyFont="1" applyFill="1" applyBorder="1" applyAlignment="1">
      <alignment horizontal="left" vertical="top"/>
    </xf>
    <xf numFmtId="165" fontId="5" fillId="2" borderId="0" xfId="1" applyNumberFormat="1" applyFont="1" applyFill="1" applyBorder="1" applyAlignment="1">
      <alignment horizontal="right" vertical="top" wrapText="1"/>
    </xf>
    <xf numFmtId="165" fontId="13" fillId="2" borderId="0" xfId="1" applyNumberFormat="1" applyFont="1" applyFill="1" applyBorder="1" applyAlignment="1">
      <alignment horizontal="right" vertical="top" wrapText="1"/>
    </xf>
    <xf numFmtId="165" fontId="13" fillId="2" borderId="6" xfId="1" applyNumberFormat="1" applyFont="1" applyFill="1" applyBorder="1" applyAlignment="1">
      <alignment horizontal="right" vertical="top" wrapText="1"/>
    </xf>
    <xf numFmtId="165" fontId="5" fillId="2" borderId="4" xfId="1" applyNumberFormat="1" applyFont="1" applyFill="1" applyBorder="1" applyAlignment="1">
      <alignment horizontal="right" vertical="top" wrapText="1"/>
    </xf>
    <xf numFmtId="165" fontId="13" fillId="2" borderId="4" xfId="1" applyNumberFormat="1" applyFont="1" applyFill="1" applyBorder="1" applyAlignment="1">
      <alignment horizontal="right" vertical="top" wrapText="1"/>
    </xf>
    <xf numFmtId="165" fontId="13" fillId="2" borderId="5" xfId="1" applyNumberFormat="1" applyFont="1" applyFill="1" applyBorder="1" applyAlignment="1">
      <alignment horizontal="right" vertical="top" wrapText="1"/>
    </xf>
    <xf numFmtId="165" fontId="24" fillId="2" borderId="5" xfId="1" applyNumberFormat="1" applyFont="1" applyFill="1" applyBorder="1" applyAlignment="1">
      <alignment horizontal="right" wrapText="1"/>
    </xf>
    <xf numFmtId="0" fontId="4" fillId="3" borderId="0" xfId="0" applyFont="1" applyFill="1" applyBorder="1" applyAlignment="1">
      <alignment horizontal="center" vertical="center" wrapText="1"/>
    </xf>
    <xf numFmtId="0" fontId="21" fillId="2" borderId="0" xfId="0" applyFont="1" applyFill="1" applyBorder="1" applyAlignment="1">
      <alignment vertical="center" wrapText="1"/>
    </xf>
    <xf numFmtId="0" fontId="12" fillId="2" borderId="0" xfId="0" applyFont="1" applyFill="1" applyBorder="1" applyAlignment="1">
      <alignment vertical="center" wrapText="1"/>
    </xf>
    <xf numFmtId="165" fontId="21" fillId="2" borderId="0" xfId="1" applyNumberFormat="1" applyFont="1" applyFill="1" applyBorder="1" applyAlignment="1">
      <alignment horizontal="left"/>
    </xf>
    <xf numFmtId="0" fontId="32" fillId="2" borderId="0" xfId="0" applyFont="1" applyFill="1" applyBorder="1" applyAlignment="1">
      <alignment horizontal="left"/>
    </xf>
    <xf numFmtId="165" fontId="32" fillId="2" borderId="0" xfId="1" applyNumberFormat="1" applyFont="1" applyFill="1" applyBorder="1" applyAlignment="1">
      <alignment horizontal="left"/>
    </xf>
    <xf numFmtId="165" fontId="32" fillId="2" borderId="5" xfId="0" applyNumberFormat="1" applyFont="1" applyFill="1" applyBorder="1"/>
    <xf numFmtId="0" fontId="33" fillId="2" borderId="0" xfId="0" applyFont="1" applyFill="1" applyBorder="1"/>
    <xf numFmtId="0" fontId="32" fillId="2" borderId="5" xfId="0" applyFont="1" applyFill="1" applyBorder="1" applyAlignment="1">
      <alignment horizontal="center"/>
    </xf>
    <xf numFmtId="0" fontId="34" fillId="2" borderId="5" xfId="0" applyFont="1" applyFill="1" applyBorder="1" applyAlignment="1">
      <alignment horizontal="left" vertical="top" wrapText="1"/>
    </xf>
    <xf numFmtId="0" fontId="32" fillId="2" borderId="0" xfId="0" applyFont="1" applyFill="1" applyBorder="1" applyAlignment="1">
      <alignment horizontal="center"/>
    </xf>
    <xf numFmtId="0" fontId="21" fillId="2" borderId="0" xfId="0" applyFont="1" applyFill="1" applyBorder="1" applyAlignment="1">
      <alignment horizontal="center" vertical="center"/>
    </xf>
    <xf numFmtId="0" fontId="21" fillId="2" borderId="2" xfId="0" applyFont="1" applyFill="1" applyBorder="1" applyAlignment="1">
      <alignment horizontal="center" vertical="center"/>
    </xf>
    <xf numFmtId="0" fontId="20" fillId="2" borderId="0" xfId="0" applyFont="1" applyFill="1" applyBorder="1" applyAlignment="1">
      <alignment horizontal="left" vertical="center"/>
    </xf>
    <xf numFmtId="0" fontId="35" fillId="2" borderId="0" xfId="0" applyFont="1" applyFill="1" applyBorder="1"/>
    <xf numFmtId="0" fontId="4" fillId="3" borderId="0" xfId="0" applyFont="1" applyFill="1" applyBorder="1" applyAlignment="1">
      <alignment horizontal="left" vertical="center"/>
    </xf>
    <xf numFmtId="3" fontId="21" fillId="2" borderId="0" xfId="0" applyNumberFormat="1" applyFont="1" applyFill="1" applyBorder="1" applyAlignment="1">
      <alignment wrapText="1"/>
    </xf>
    <xf numFmtId="0" fontId="24" fillId="2" borderId="4" xfId="0" applyFont="1" applyFill="1" applyBorder="1" applyAlignment="1">
      <alignment wrapText="1"/>
    </xf>
    <xf numFmtId="3" fontId="24" fillId="2" borderId="4" xfId="0" applyNumberFormat="1" applyFont="1" applyFill="1" applyBorder="1" applyAlignment="1">
      <alignment wrapText="1"/>
    </xf>
    <xf numFmtId="3" fontId="21" fillId="2" borderId="0" xfId="0" applyNumberFormat="1" applyFont="1" applyFill="1" applyBorder="1"/>
    <xf numFmtId="0" fontId="21" fillId="2" borderId="0" xfId="0" applyFont="1" applyFill="1" applyBorder="1" applyAlignment="1">
      <alignment horizontal="left" wrapText="1"/>
    </xf>
    <xf numFmtId="0" fontId="21" fillId="2" borderId="0" xfId="0" applyFont="1" applyFill="1" applyBorder="1" applyAlignment="1">
      <alignment horizontal="right" wrapText="1"/>
    </xf>
    <xf numFmtId="0" fontId="31" fillId="2" borderId="0" xfId="0" applyFont="1" applyFill="1" applyBorder="1"/>
    <xf numFmtId="173" fontId="21" fillId="2" borderId="0" xfId="0" applyNumberFormat="1" applyFont="1" applyFill="1" applyBorder="1" applyAlignment="1">
      <alignment wrapText="1"/>
    </xf>
    <xf numFmtId="0" fontId="21" fillId="2" borderId="0" xfId="0" applyFont="1" applyFill="1" applyBorder="1" applyAlignment="1">
      <alignment horizontal="center" wrapText="1"/>
    </xf>
    <xf numFmtId="0" fontId="21" fillId="2" borderId="2" xfId="0" applyFont="1" applyFill="1" applyBorder="1" applyAlignment="1">
      <alignment wrapText="1"/>
    </xf>
    <xf numFmtId="3" fontId="21" fillId="2" borderId="2" xfId="0" applyNumberFormat="1" applyFont="1" applyFill="1" applyBorder="1" applyAlignment="1">
      <alignment wrapText="1"/>
    </xf>
    <xf numFmtId="0" fontId="19" fillId="2" borderId="0" xfId="0" applyFont="1" applyFill="1" applyBorder="1" applyAlignment="1">
      <alignment horizontal="left" vertical="center"/>
    </xf>
    <xf numFmtId="0" fontId="24" fillId="5" borderId="4" xfId="0" applyFont="1" applyFill="1" applyBorder="1" applyAlignment="1">
      <alignment wrapText="1"/>
    </xf>
    <xf numFmtId="0" fontId="24" fillId="5" borderId="4" xfId="0" applyFont="1" applyFill="1" applyBorder="1" applyAlignment="1">
      <alignment horizontal="left" wrapText="1"/>
    </xf>
    <xf numFmtId="3" fontId="24" fillId="2" borderId="0" xfId="5" applyNumberFormat="1" applyFont="1" applyFill="1" applyBorder="1" applyAlignment="1">
      <alignment horizontal="right" vertical="center"/>
    </xf>
    <xf numFmtId="167" fontId="24" fillId="0" borderId="0" xfId="5" applyNumberFormat="1" applyFont="1" applyFill="1" applyBorder="1" applyAlignment="1">
      <alignment horizontal="right" vertical="center"/>
    </xf>
    <xf numFmtId="3" fontId="21" fillId="2" borderId="0" xfId="5" applyNumberFormat="1" applyFont="1" applyFill="1" applyBorder="1" applyAlignment="1">
      <alignment horizontal="right" vertical="center"/>
    </xf>
    <xf numFmtId="167" fontId="21" fillId="0" borderId="0" xfId="5" applyNumberFormat="1" applyFont="1" applyFill="1" applyBorder="1" applyAlignment="1">
      <alignment horizontal="right" vertical="center"/>
    </xf>
    <xf numFmtId="3" fontId="21" fillId="5" borderId="0" xfId="5" applyNumberFormat="1" applyFont="1" applyFill="1" applyBorder="1" applyAlignment="1">
      <alignment horizontal="right" vertical="center"/>
    </xf>
    <xf numFmtId="3" fontId="10" fillId="3" borderId="3" xfId="0" applyNumberFormat="1" applyFont="1" applyFill="1" applyBorder="1" applyAlignment="1">
      <alignment horizontal="right" vertical="center"/>
    </xf>
    <xf numFmtId="0" fontId="10" fillId="3" borderId="3" xfId="0" applyFont="1" applyFill="1" applyBorder="1" applyAlignment="1">
      <alignment horizontal="right" vertical="center"/>
    </xf>
    <xf numFmtId="3" fontId="21" fillId="5" borderId="2" xfId="5" applyNumberFormat="1" applyFont="1" applyFill="1" applyBorder="1" applyAlignment="1">
      <alignment horizontal="right" vertical="center"/>
    </xf>
    <xf numFmtId="9" fontId="21" fillId="0" borderId="2" xfId="3" applyFont="1" applyFill="1" applyBorder="1" applyAlignment="1">
      <alignment horizontal="right" wrapText="1"/>
    </xf>
    <xf numFmtId="0" fontId="37" fillId="2" borderId="0" xfId="0" applyFont="1" applyFill="1" applyBorder="1"/>
    <xf numFmtId="3" fontId="25" fillId="2" borderId="0" xfId="5" applyNumberFormat="1" applyFont="1" applyFill="1" applyBorder="1" applyAlignment="1">
      <alignment horizontal="right" vertical="center"/>
    </xf>
    <xf numFmtId="167" fontId="25" fillId="0" borderId="0" xfId="5" applyNumberFormat="1" applyFont="1" applyFill="1" applyBorder="1" applyAlignment="1">
      <alignment horizontal="right" vertical="center"/>
    </xf>
    <xf numFmtId="0" fontId="38" fillId="0" borderId="0" xfId="5" applyFont="1"/>
    <xf numFmtId="0" fontId="39" fillId="0" borderId="0" xfId="0" applyFont="1"/>
    <xf numFmtId="167" fontId="30" fillId="0" borderId="0" xfId="5" applyNumberFormat="1" applyFont="1" applyFill="1" applyBorder="1" applyAlignment="1">
      <alignment horizontal="right" vertical="center"/>
    </xf>
    <xf numFmtId="0" fontId="37" fillId="2" borderId="0" xfId="0" applyFont="1" applyFill="1" applyBorder="1" applyAlignment="1">
      <alignment horizontal="center"/>
    </xf>
    <xf numFmtId="0" fontId="37" fillId="2" borderId="0" xfId="0" applyFont="1" applyFill="1" applyBorder="1" applyAlignment="1">
      <alignment wrapText="1"/>
    </xf>
    <xf numFmtId="3" fontId="37" fillId="2" borderId="0" xfId="0" applyNumberFormat="1" applyFont="1" applyFill="1" applyBorder="1" applyAlignment="1">
      <alignment wrapText="1"/>
    </xf>
    <xf numFmtId="0" fontId="41" fillId="2" borderId="0" xfId="8" applyFont="1" applyFill="1" applyBorder="1" applyAlignment="1"/>
    <xf numFmtId="0" fontId="42" fillId="2" borderId="0" xfId="8" applyFont="1" applyFill="1" applyBorder="1" applyAlignment="1">
      <alignment horizontal="right"/>
    </xf>
    <xf numFmtId="0" fontId="4" fillId="2" borderId="0" xfId="0" applyFont="1" applyFill="1" applyBorder="1" applyAlignment="1">
      <alignment horizontal="left" vertical="center"/>
    </xf>
    <xf numFmtId="0" fontId="12" fillId="2" borderId="0" xfId="9" applyFont="1" applyFill="1" applyBorder="1" applyAlignment="1">
      <alignment vertical="center"/>
    </xf>
    <xf numFmtId="0" fontId="11" fillId="2" borderId="0" xfId="9" applyFont="1" applyFill="1" applyBorder="1" applyAlignment="1">
      <alignment horizontal="center" vertical="center"/>
    </xf>
    <xf numFmtId="0" fontId="12" fillId="2" borderId="0" xfId="9" applyFont="1" applyFill="1" applyBorder="1" applyAlignment="1">
      <alignment horizontal="center" vertical="center"/>
    </xf>
    <xf numFmtId="0" fontId="12" fillId="2" borderId="0" xfId="9" applyFont="1" applyFill="1" applyBorder="1" applyAlignment="1">
      <alignment vertical="center" wrapText="1"/>
    </xf>
    <xf numFmtId="0" fontId="11" fillId="2" borderId="0" xfId="9" applyFont="1" applyFill="1" applyBorder="1" applyAlignment="1">
      <alignment vertical="center"/>
    </xf>
    <xf numFmtId="0" fontId="12" fillId="2" borderId="0" xfId="9" applyFont="1" applyFill="1" applyBorder="1">
      <alignment vertical="center"/>
    </xf>
    <xf numFmtId="0" fontId="12" fillId="2" borderId="0" xfId="9" applyFont="1" applyFill="1" applyBorder="1" applyAlignment="1">
      <alignment horizontal="left" vertical="center" wrapText="1"/>
    </xf>
    <xf numFmtId="0" fontId="12" fillId="2" borderId="0" xfId="9" applyFont="1" applyFill="1" applyBorder="1" applyAlignment="1">
      <alignment horizontal="left" vertical="center"/>
    </xf>
    <xf numFmtId="0" fontId="12" fillId="2" borderId="0" xfId="12" applyFont="1" applyFill="1" applyBorder="1">
      <alignment vertical="center"/>
    </xf>
    <xf numFmtId="0" fontId="11" fillId="2" borderId="0" xfId="13" applyFont="1" applyFill="1" applyBorder="1"/>
    <xf numFmtId="0" fontId="11" fillId="2" borderId="0" xfId="13" applyFont="1" applyFill="1" applyBorder="1" applyAlignment="1">
      <alignment vertical="center"/>
    </xf>
    <xf numFmtId="0" fontId="11" fillId="5" borderId="0" xfId="9" applyFont="1" applyFill="1" applyBorder="1" applyAlignment="1">
      <alignment horizontal="center" vertical="center"/>
    </xf>
    <xf numFmtId="0" fontId="12" fillId="5" borderId="0" xfId="9" applyFont="1" applyFill="1" applyBorder="1">
      <alignment vertical="center"/>
    </xf>
    <xf numFmtId="0" fontId="11" fillId="2" borderId="4" xfId="9" applyFont="1" applyFill="1" applyBorder="1" applyAlignment="1">
      <alignment horizontal="center" vertical="center"/>
    </xf>
    <xf numFmtId="0" fontId="11" fillId="2" borderId="4" xfId="9" applyFont="1" applyFill="1" applyBorder="1" applyAlignment="1">
      <alignment vertical="center"/>
    </xf>
    <xf numFmtId="0" fontId="44" fillId="2" borderId="0" xfId="9" applyFont="1" applyFill="1" applyBorder="1" applyAlignment="1">
      <alignment horizontal="center" vertical="center"/>
    </xf>
    <xf numFmtId="0" fontId="44" fillId="2" borderId="0" xfId="9" applyFont="1" applyFill="1" applyBorder="1" applyAlignment="1">
      <alignment vertical="center"/>
    </xf>
    <xf numFmtId="3" fontId="45" fillId="2" borderId="0" xfId="0" applyNumberFormat="1" applyFont="1" applyFill="1" applyBorder="1" applyAlignment="1">
      <alignment wrapText="1"/>
    </xf>
    <xf numFmtId="0" fontId="11" fillId="2" borderId="4" xfId="9" applyFont="1" applyFill="1" applyBorder="1" applyAlignment="1">
      <alignment vertical="center" wrapText="1"/>
    </xf>
    <xf numFmtId="0" fontId="0" fillId="2" borderId="0" xfId="0" applyFont="1" applyFill="1"/>
    <xf numFmtId="0" fontId="12" fillId="2" borderId="0" xfId="9" applyFont="1" applyFill="1" applyBorder="1" applyAlignment="1">
      <alignment horizontal="left" vertical="top" wrapText="1"/>
    </xf>
    <xf numFmtId="0" fontId="16" fillId="2" borderId="0" xfId="9" applyFont="1" applyFill="1" applyBorder="1" applyAlignment="1">
      <alignment vertical="center"/>
    </xf>
    <xf numFmtId="0" fontId="16" fillId="2" borderId="0" xfId="9" applyFont="1" applyFill="1" applyBorder="1" applyAlignment="1">
      <alignment horizontal="center" vertical="center"/>
    </xf>
    <xf numFmtId="0" fontId="16" fillId="2" borderId="0" xfId="9" applyFont="1" applyFill="1" applyBorder="1" applyAlignment="1">
      <alignment horizontal="left" vertical="top" wrapText="1"/>
    </xf>
    <xf numFmtId="3" fontId="25" fillId="2" borderId="0" xfId="0" applyNumberFormat="1" applyFont="1" applyFill="1" applyBorder="1" applyAlignment="1">
      <alignment wrapText="1"/>
    </xf>
    <xf numFmtId="0" fontId="39" fillId="2" borderId="0" xfId="0" applyFont="1" applyFill="1"/>
    <xf numFmtId="0" fontId="21" fillId="2" borderId="0" xfId="0" applyFont="1" applyFill="1" applyBorder="1" applyAlignment="1">
      <alignment wrapText="1"/>
    </xf>
    <xf numFmtId="15" fontId="4" fillId="3" borderId="0" xfId="0" quotePrefix="1" applyNumberFormat="1" applyFont="1" applyFill="1" applyBorder="1" applyAlignment="1">
      <alignment horizontal="right" vertical="center" wrapText="1"/>
    </xf>
    <xf numFmtId="0" fontId="11" fillId="5" borderId="0" xfId="10" quotePrefix="1" applyFont="1" applyFill="1" applyBorder="1">
      <alignment horizontal="center" vertical="center"/>
    </xf>
    <xf numFmtId="0" fontId="11" fillId="5" borderId="0" xfId="9" applyFont="1" applyFill="1" applyBorder="1" applyAlignment="1" applyProtection="1">
      <alignment horizontal="center" vertical="center" wrapText="1"/>
    </xf>
    <xf numFmtId="3" fontId="32" fillId="2" borderId="4" xfId="0" applyNumberFormat="1" applyFont="1" applyFill="1" applyBorder="1" applyAlignment="1">
      <alignment wrapText="1"/>
    </xf>
    <xf numFmtId="0" fontId="29" fillId="2" borderId="0" xfId="0" applyFont="1" applyFill="1" applyBorder="1" applyAlignment="1">
      <alignment horizontal="left" vertical="center" wrapText="1"/>
    </xf>
    <xf numFmtId="14" fontId="4" fillId="3" borderId="17" xfId="0" applyNumberFormat="1" applyFont="1" applyFill="1" applyBorder="1" applyAlignment="1">
      <alignment horizontal="center" vertical="center"/>
    </xf>
    <xf numFmtId="0" fontId="24" fillId="2" borderId="10" xfId="0" applyFont="1" applyFill="1" applyBorder="1" applyAlignment="1">
      <alignment horizontal="left"/>
    </xf>
    <xf numFmtId="0" fontId="24" fillId="2" borderId="13" xfId="0" applyFont="1" applyFill="1" applyBorder="1"/>
    <xf numFmtId="0" fontId="21" fillId="2" borderId="9" xfId="0" applyFont="1" applyFill="1" applyBorder="1" applyAlignment="1">
      <alignment horizontal="left"/>
    </xf>
    <xf numFmtId="0" fontId="21" fillId="2" borderId="12" xfId="0" applyFont="1" applyFill="1" applyBorder="1"/>
    <xf numFmtId="174" fontId="21" fillId="2" borderId="9" xfId="1" applyNumberFormat="1" applyFont="1" applyFill="1" applyBorder="1" applyAlignment="1">
      <alignment horizontal="right"/>
    </xf>
    <xf numFmtId="174" fontId="15" fillId="0" borderId="9" xfId="1" applyNumberFormat="1" applyFont="1" applyBorder="1" applyAlignment="1">
      <alignment horizontal="right" vertical="center" wrapText="1"/>
    </xf>
    <xf numFmtId="174" fontId="15" fillId="0" borderId="12" xfId="1" applyNumberFormat="1" applyFont="1" applyBorder="1" applyAlignment="1">
      <alignment horizontal="right" vertical="center" wrapText="1"/>
    </xf>
    <xf numFmtId="174" fontId="15" fillId="0" borderId="14" xfId="1" applyNumberFormat="1" applyFont="1" applyBorder="1" applyAlignment="1">
      <alignment horizontal="right" vertical="center" wrapText="1"/>
    </xf>
    <xf numFmtId="174" fontId="24" fillId="2" borderId="10" xfId="1" applyNumberFormat="1" applyFont="1" applyFill="1" applyBorder="1"/>
    <xf numFmtId="174" fontId="24" fillId="2" borderId="7" xfId="1" applyNumberFormat="1" applyFont="1" applyFill="1" applyBorder="1"/>
    <xf numFmtId="174" fontId="21" fillId="2" borderId="9" xfId="1" applyNumberFormat="1" applyFont="1" applyFill="1" applyBorder="1"/>
    <xf numFmtId="174" fontId="21" fillId="2" borderId="14" xfId="1" applyNumberFormat="1" applyFont="1" applyFill="1" applyBorder="1"/>
    <xf numFmtId="174" fontId="24" fillId="9" borderId="7" xfId="1" applyNumberFormat="1" applyFont="1" applyFill="1" applyBorder="1"/>
    <xf numFmtId="174" fontId="21" fillId="9" borderId="14" xfId="1" applyNumberFormat="1" applyFont="1" applyFill="1" applyBorder="1"/>
    <xf numFmtId="0" fontId="23" fillId="2" borderId="1" xfId="0" applyFont="1" applyFill="1" applyBorder="1" applyAlignment="1">
      <alignment horizontal="center"/>
    </xf>
    <xf numFmtId="0" fontId="23" fillId="2" borderId="0" xfId="0" applyFont="1" applyFill="1" applyAlignment="1">
      <alignment horizontal="center"/>
    </xf>
    <xf numFmtId="0" fontId="32" fillId="2" borderId="10" xfId="0" applyFont="1" applyFill="1" applyBorder="1" applyAlignment="1">
      <alignment horizontal="left"/>
    </xf>
    <xf numFmtId="174" fontId="47" fillId="0" borderId="10" xfId="1" applyNumberFormat="1" applyFont="1" applyBorder="1" applyAlignment="1">
      <alignment horizontal="right" vertical="center" wrapText="1"/>
    </xf>
    <xf numFmtId="174" fontId="47" fillId="0" borderId="7" xfId="1" applyNumberFormat="1" applyFont="1" applyBorder="1" applyAlignment="1">
      <alignment horizontal="right" vertical="center" wrapText="1"/>
    </xf>
    <xf numFmtId="174" fontId="47" fillId="0" borderId="13" xfId="1" applyNumberFormat="1" applyFont="1" applyBorder="1" applyAlignment="1">
      <alignment horizontal="right" vertical="center" wrapText="1"/>
    </xf>
    <xf numFmtId="174" fontId="32" fillId="2" borderId="13" xfId="1" applyNumberFormat="1" applyFont="1" applyFill="1" applyBorder="1" applyAlignment="1">
      <alignment horizontal="left"/>
    </xf>
    <xf numFmtId="174" fontId="47" fillId="0" borderId="4" xfId="1" applyNumberFormat="1" applyFont="1" applyBorder="1" applyAlignment="1">
      <alignment horizontal="right" vertical="center" wrapText="1"/>
    </xf>
    <xf numFmtId="0" fontId="46" fillId="3" borderId="18" xfId="0" applyFont="1" applyFill="1" applyBorder="1" applyAlignment="1">
      <alignment vertical="center" wrapText="1"/>
    </xf>
    <xf numFmtId="0" fontId="45" fillId="2" borderId="0" xfId="0" applyFont="1" applyFill="1" applyAlignment="1">
      <alignment wrapText="1"/>
    </xf>
    <xf numFmtId="0" fontId="48" fillId="2" borderId="0" xfId="4" applyFont="1" applyFill="1" applyBorder="1" applyAlignment="1">
      <alignment vertical="center"/>
    </xf>
    <xf numFmtId="0" fontId="0" fillId="2" borderId="0" xfId="0" applyFill="1" applyAlignment="1">
      <alignment vertical="center"/>
    </xf>
    <xf numFmtId="0" fontId="33" fillId="2" borderId="0" xfId="0" applyFont="1" applyFill="1"/>
    <xf numFmtId="0" fontId="50" fillId="3" borderId="0" xfId="4" applyFont="1" applyFill="1" applyBorder="1"/>
    <xf numFmtId="0" fontId="51" fillId="3" borderId="0" xfId="4" applyFont="1" applyFill="1" applyBorder="1"/>
    <xf numFmtId="0" fontId="24" fillId="0" borderId="0" xfId="5" quotePrefix="1" applyFont="1" applyFill="1" applyBorder="1" applyAlignment="1">
      <alignment horizontal="left" vertical="center"/>
    </xf>
    <xf numFmtId="0" fontId="24" fillId="0" borderId="0" xfId="5" applyFont="1" applyFill="1" applyBorder="1" applyAlignment="1">
      <alignment wrapText="1"/>
    </xf>
    <xf numFmtId="0" fontId="25" fillId="0" borderId="0" xfId="5" applyFont="1" applyFill="1" applyBorder="1" applyAlignment="1">
      <alignment wrapText="1"/>
    </xf>
    <xf numFmtId="0" fontId="24" fillId="0" borderId="2" xfId="5" applyFont="1" applyFill="1" applyBorder="1" applyAlignment="1">
      <alignment wrapText="1"/>
    </xf>
    <xf numFmtId="0" fontId="21" fillId="0" borderId="23" xfId="5" applyFont="1" applyBorder="1" applyAlignment="1">
      <alignment vertical="center" wrapText="1"/>
    </xf>
    <xf numFmtId="0" fontId="21" fillId="0" borderId="4" xfId="5" applyFont="1" applyBorder="1" applyAlignment="1">
      <alignment vertical="center" wrapText="1"/>
    </xf>
    <xf numFmtId="0" fontId="21" fillId="0" borderId="4" xfId="5" applyFont="1" applyBorder="1" applyAlignment="1">
      <alignment horizontal="left" vertical="center" wrapText="1"/>
    </xf>
    <xf numFmtId="0" fontId="21" fillId="0" borderId="5" xfId="5" applyFont="1" applyBorder="1" applyAlignment="1">
      <alignment vertical="center" wrapText="1"/>
    </xf>
    <xf numFmtId="0" fontId="21" fillId="0" borderId="0" xfId="5" quotePrefix="1" applyFont="1" applyFill="1" applyBorder="1" applyAlignment="1">
      <alignment horizontal="left" vertical="center"/>
    </xf>
    <xf numFmtId="0" fontId="29" fillId="2" borderId="0" xfId="0" applyFont="1" applyFill="1" applyAlignment="1">
      <alignment horizontal="center"/>
    </xf>
    <xf numFmtId="0" fontId="7" fillId="3" borderId="0" xfId="0" applyFont="1" applyFill="1" applyAlignment="1">
      <alignment vertical="center"/>
    </xf>
    <xf numFmtId="0" fontId="52" fillId="3" borderId="0" xfId="0" applyFont="1" applyFill="1" applyBorder="1" applyAlignment="1">
      <alignment horizontal="left" vertical="top" wrapText="1"/>
    </xf>
    <xf numFmtId="0" fontId="52" fillId="3" borderId="24" xfId="0" applyFont="1" applyFill="1" applyBorder="1" applyAlignment="1">
      <alignment horizontal="left" vertical="top" wrapText="1"/>
    </xf>
    <xf numFmtId="0" fontId="52" fillId="3" borderId="18" xfId="0" applyFont="1" applyFill="1" applyBorder="1" applyAlignment="1">
      <alignment horizontal="left" vertical="top" wrapText="1" indent="1"/>
    </xf>
    <xf numFmtId="0" fontId="12" fillId="2" borderId="0" xfId="0" applyFont="1" applyFill="1"/>
    <xf numFmtId="165" fontId="21" fillId="2" borderId="0" xfId="0" applyNumberFormat="1" applyFont="1" applyFill="1"/>
    <xf numFmtId="0" fontId="12" fillId="2" borderId="1" xfId="0" applyFont="1" applyFill="1" applyBorder="1"/>
    <xf numFmtId="0" fontId="21" fillId="2" borderId="0" xfId="0" applyFont="1" applyFill="1" applyAlignment="1">
      <alignment wrapText="1"/>
    </xf>
    <xf numFmtId="168" fontId="21" fillId="2" borderId="0" xfId="0" applyNumberFormat="1" applyFont="1" applyFill="1" applyAlignment="1">
      <alignment wrapText="1"/>
    </xf>
    <xf numFmtId="10" fontId="21" fillId="2" borderId="0" xfId="3" applyNumberFormat="1" applyFont="1" applyFill="1" applyAlignment="1">
      <alignment wrapText="1"/>
    </xf>
    <xf numFmtId="168" fontId="24" fillId="2" borderId="4" xfId="0" applyNumberFormat="1" applyFont="1" applyFill="1" applyBorder="1" applyAlignment="1">
      <alignment wrapText="1"/>
    </xf>
    <xf numFmtId="9" fontId="54" fillId="3" borderId="0" xfId="0" applyNumberFormat="1" applyFont="1" applyFill="1" applyBorder="1" applyAlignment="1">
      <alignment horizontal="left" vertical="center" wrapText="1"/>
    </xf>
    <xf numFmtId="9" fontId="54" fillId="3" borderId="0" xfId="0" applyNumberFormat="1" applyFont="1" applyFill="1" applyBorder="1" applyAlignment="1">
      <alignment horizontal="left" vertical="center" wrapText="1" indent="1"/>
    </xf>
    <xf numFmtId="0" fontId="54" fillId="3" borderId="0" xfId="0" applyFont="1" applyFill="1" applyBorder="1" applyAlignment="1">
      <alignment horizontal="left" vertical="center" wrapText="1" indent="1"/>
    </xf>
    <xf numFmtId="173" fontId="24" fillId="2" borderId="4" xfId="3" applyNumberFormat="1" applyFont="1" applyFill="1" applyBorder="1" applyAlignment="1">
      <alignment wrapText="1"/>
    </xf>
    <xf numFmtId="0" fontId="12" fillId="2" borderId="0" xfId="0" applyFont="1" applyFill="1" applyBorder="1" applyAlignment="1">
      <alignment horizontal="left" vertical="top" wrapText="1"/>
    </xf>
    <xf numFmtId="0" fontId="4" fillId="3" borderId="3"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2" fillId="2" borderId="0" xfId="0" applyFont="1" applyFill="1" applyBorder="1" applyAlignment="1">
      <alignment horizontal="left" vertical="top" wrapText="1"/>
    </xf>
    <xf numFmtId="0" fontId="4" fillId="3" borderId="0" xfId="0" applyFont="1" applyFill="1" applyBorder="1" applyAlignment="1">
      <alignment horizontal="center" vertical="center" wrapText="1"/>
    </xf>
    <xf numFmtId="0" fontId="4" fillId="3" borderId="0" xfId="0" applyFont="1" applyFill="1" applyBorder="1" applyAlignment="1">
      <alignment horizontal="left" vertical="top"/>
    </xf>
    <xf numFmtId="0" fontId="4" fillId="3" borderId="0" xfId="0" applyFont="1" applyFill="1" applyBorder="1" applyAlignment="1">
      <alignment horizontal="left" vertical="center"/>
    </xf>
    <xf numFmtId="0" fontId="12" fillId="2" borderId="0" xfId="0" applyFont="1" applyFill="1" applyBorder="1" applyAlignment="1">
      <alignment horizontal="left" vertical="top" wrapText="1"/>
    </xf>
    <xf numFmtId="0" fontId="46" fillId="3" borderId="16" xfId="0" applyFont="1" applyFill="1" applyBorder="1" applyAlignment="1">
      <alignment horizontal="center" vertical="center" wrapText="1"/>
    </xf>
    <xf numFmtId="165" fontId="4" fillId="3" borderId="0" xfId="1" quotePrefix="1" applyNumberFormat="1" applyFont="1" applyFill="1" applyBorder="1" applyAlignment="1">
      <alignment horizontal="center" vertical="center" wrapText="1"/>
    </xf>
    <xf numFmtId="0" fontId="13" fillId="2" borderId="0" xfId="0" applyFont="1" applyFill="1"/>
    <xf numFmtId="0" fontId="5" fillId="2" borderId="0" xfId="0" applyFont="1" applyFill="1" applyBorder="1" applyAlignment="1">
      <alignment horizontal="center"/>
    </xf>
    <xf numFmtId="0" fontId="5" fillId="2" borderId="1" xfId="0" applyFont="1" applyFill="1" applyBorder="1" applyAlignment="1">
      <alignment horizontal="center"/>
    </xf>
    <xf numFmtId="0" fontId="13" fillId="2" borderId="0" xfId="0" applyFont="1" applyFill="1" applyAlignment="1">
      <alignment wrapText="1"/>
    </xf>
    <xf numFmtId="165" fontId="12" fillId="2" borderId="0" xfId="1" applyNumberFormat="1" applyFont="1" applyFill="1" applyBorder="1" applyAlignment="1">
      <alignment horizontal="center" vertical="top" wrapText="1"/>
    </xf>
    <xf numFmtId="0" fontId="10" fillId="2" borderId="0" xfId="0" applyFont="1" applyFill="1" applyBorder="1" applyAlignment="1">
      <alignment vertical="center"/>
    </xf>
    <xf numFmtId="0" fontId="10" fillId="3" borderId="0" xfId="0" applyFont="1" applyFill="1" applyBorder="1" applyAlignment="1">
      <alignment vertical="center" wrapText="1"/>
    </xf>
    <xf numFmtId="0" fontId="55" fillId="2" borderId="0" xfId="0" applyFont="1" applyFill="1" applyBorder="1"/>
    <xf numFmtId="165" fontId="27" fillId="2" borderId="0" xfId="0" applyNumberFormat="1" applyFont="1" applyFill="1" applyBorder="1"/>
    <xf numFmtId="0" fontId="4" fillId="3" borderId="17"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26" fillId="3" borderId="0" xfId="0" applyFont="1" applyFill="1" applyBorder="1" applyAlignment="1">
      <alignment horizontal="center" vertical="center" wrapText="1"/>
    </xf>
    <xf numFmtId="0" fontId="46" fillId="3" borderId="0" xfId="0" applyFont="1" applyFill="1" applyBorder="1" applyAlignment="1">
      <alignment horizontal="center" vertical="center" wrapText="1"/>
    </xf>
    <xf numFmtId="0" fontId="11" fillId="2" borderId="0" xfId="9" applyFont="1" applyFill="1" applyBorder="1" applyAlignment="1">
      <alignment horizontal="left" vertical="center"/>
    </xf>
    <xf numFmtId="0" fontId="4" fillId="3" borderId="0" xfId="0" applyFont="1" applyFill="1" applyBorder="1" applyAlignment="1">
      <alignment horizontal="left" vertical="center"/>
    </xf>
    <xf numFmtId="0" fontId="46" fillId="0" borderId="0" xfId="0" applyFont="1" applyFill="1" applyBorder="1" applyAlignment="1">
      <alignment horizontal="center" vertical="center" wrapText="1"/>
    </xf>
    <xf numFmtId="0" fontId="52" fillId="3" borderId="31" xfId="0" applyFont="1" applyFill="1" applyBorder="1" applyAlignment="1">
      <alignment horizontal="left" vertical="top" wrapText="1" indent="1"/>
    </xf>
    <xf numFmtId="0" fontId="52" fillId="3" borderId="25" xfId="0" applyFont="1" applyFill="1" applyBorder="1" applyAlignment="1">
      <alignment horizontal="left" vertical="top" wrapText="1" indent="1"/>
    </xf>
    <xf numFmtId="0" fontId="52" fillId="3" borderId="27" xfId="0" applyFont="1" applyFill="1" applyBorder="1" applyAlignment="1">
      <alignment horizontal="left" vertical="top" wrapText="1" indent="1"/>
    </xf>
    <xf numFmtId="0" fontId="24" fillId="2" borderId="10" xfId="0" quotePrefix="1" applyFont="1" applyFill="1" applyBorder="1" applyAlignment="1">
      <alignment horizontal="left"/>
    </xf>
    <xf numFmtId="0" fontId="21" fillId="2" borderId="9" xfId="0" quotePrefix="1" applyFont="1" applyFill="1" applyBorder="1" applyAlignment="1">
      <alignment horizontal="left"/>
    </xf>
    <xf numFmtId="0" fontId="24" fillId="2" borderId="13" xfId="0" applyFont="1" applyFill="1" applyBorder="1" applyAlignment="1">
      <alignment wrapText="1"/>
    </xf>
    <xf numFmtId="0" fontId="24" fillId="2" borderId="10" xfId="0" quotePrefix="1" applyFont="1" applyFill="1" applyBorder="1" applyAlignment="1">
      <alignment horizontal="left" vertical="center"/>
    </xf>
    <xf numFmtId="0" fontId="21" fillId="2" borderId="12" xfId="0" applyFont="1" applyFill="1" applyBorder="1" applyAlignment="1">
      <alignment horizontal="left" indent="1"/>
    </xf>
    <xf numFmtId="174" fontId="24" fillId="2" borderId="10" xfId="1" applyNumberFormat="1" applyFont="1" applyFill="1" applyBorder="1" applyAlignment="1">
      <alignment vertical="center"/>
    </xf>
    <xf numFmtId="174" fontId="24" fillId="2" borderId="7" xfId="1" applyNumberFormat="1" applyFont="1" applyFill="1" applyBorder="1" applyAlignment="1">
      <alignment vertical="center"/>
    </xf>
    <xf numFmtId="165" fontId="21" fillId="2" borderId="0" xfId="1" applyNumberFormat="1" applyFont="1" applyFill="1" applyBorder="1" applyAlignment="1">
      <alignment horizontal="center" vertical="top" wrapText="1"/>
    </xf>
    <xf numFmtId="165" fontId="24" fillId="2" borderId="4" xfId="1" applyNumberFormat="1" applyFont="1" applyFill="1" applyBorder="1" applyAlignment="1">
      <alignment horizontal="center" vertical="top" wrapText="1"/>
    </xf>
    <xf numFmtId="0" fontId="21" fillId="2" borderId="10" xfId="0" quotePrefix="1" applyFont="1" applyFill="1" applyBorder="1" applyAlignment="1">
      <alignment horizontal="left"/>
    </xf>
    <xf numFmtId="0" fontId="21" fillId="2" borderId="13" xfId="0" applyFont="1" applyFill="1" applyBorder="1" applyAlignment="1">
      <alignment wrapText="1"/>
    </xf>
    <xf numFmtId="0" fontId="21" fillId="2" borderId="13" xfId="0" applyFont="1" applyFill="1" applyBorder="1"/>
    <xf numFmtId="174" fontId="21" fillId="2" borderId="10" xfId="1" applyNumberFormat="1" applyFont="1" applyFill="1" applyBorder="1" applyAlignment="1">
      <alignment horizontal="right"/>
    </xf>
    <xf numFmtId="174" fontId="15" fillId="0" borderId="10" xfId="1" applyNumberFormat="1" applyFont="1" applyBorder="1" applyAlignment="1">
      <alignment horizontal="right" vertical="center" wrapText="1"/>
    </xf>
    <xf numFmtId="174" fontId="15" fillId="0" borderId="7" xfId="1" applyNumberFormat="1" applyFont="1" applyBorder="1" applyAlignment="1">
      <alignment horizontal="right" vertical="center" wrapText="1"/>
    </xf>
    <xf numFmtId="174" fontId="15" fillId="0" borderId="13" xfId="1" applyNumberFormat="1" applyFont="1" applyBorder="1" applyAlignment="1">
      <alignment horizontal="right" vertical="center" wrapText="1"/>
    </xf>
    <xf numFmtId="0" fontId="21" fillId="2" borderId="10" xfId="0" quotePrefix="1" applyFont="1" applyFill="1" applyBorder="1" applyAlignment="1">
      <alignment horizontal="left" vertical="center"/>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26" fillId="3" borderId="0"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12" fillId="2" borderId="0" xfId="0" applyFont="1" applyFill="1" applyBorder="1" applyAlignment="1">
      <alignment horizontal="left" vertical="top" wrapText="1"/>
    </xf>
    <xf numFmtId="0" fontId="29" fillId="2" borderId="0" xfId="0" applyFont="1" applyFill="1"/>
    <xf numFmtId="0" fontId="56" fillId="2" borderId="0" xfId="0" applyFont="1" applyFill="1"/>
    <xf numFmtId="0" fontId="23" fillId="2" borderId="0" xfId="0" applyFont="1" applyFill="1" applyBorder="1" applyAlignment="1">
      <alignment horizontal="center"/>
    </xf>
    <xf numFmtId="0" fontId="11" fillId="2" borderId="0" xfId="9" applyFont="1" applyFill="1" applyBorder="1" applyAlignment="1">
      <alignment horizontal="left" vertical="center" wrapText="1"/>
    </xf>
    <xf numFmtId="0" fontId="11" fillId="2" borderId="4" xfId="9" applyFont="1" applyFill="1" applyBorder="1" applyAlignment="1">
      <alignment horizontal="left" vertical="center" wrapText="1"/>
    </xf>
    <xf numFmtId="0" fontId="12" fillId="2" borderId="4" xfId="9" applyFont="1" applyFill="1" applyBorder="1" applyAlignment="1">
      <alignment horizontal="center" vertical="center"/>
    </xf>
    <xf numFmtId="0" fontId="11" fillId="2" borderId="4" xfId="9" applyFont="1" applyFill="1" applyBorder="1" applyAlignment="1">
      <alignment horizontal="left" vertical="center"/>
    </xf>
    <xf numFmtId="3" fontId="32" fillId="2" borderId="0" xfId="0" applyNumberFormat="1" applyFont="1" applyFill="1" applyBorder="1" applyAlignment="1">
      <alignment wrapText="1"/>
    </xf>
    <xf numFmtId="0" fontId="12" fillId="2" borderId="4" xfId="9" applyFont="1" applyFill="1" applyBorder="1" applyAlignment="1">
      <alignment horizontal="left" vertical="center" wrapText="1"/>
    </xf>
    <xf numFmtId="0" fontId="12" fillId="2" borderId="1" xfId="9" applyFont="1" applyFill="1" applyBorder="1" applyAlignment="1">
      <alignment horizontal="center" vertical="center"/>
    </xf>
    <xf numFmtId="0" fontId="12" fillId="2" borderId="1" xfId="9" applyFont="1" applyFill="1" applyBorder="1" applyAlignment="1">
      <alignment horizontal="left" vertical="center"/>
    </xf>
    <xf numFmtId="0" fontId="12" fillId="2" borderId="1" xfId="9" applyFont="1" applyFill="1" applyBorder="1" applyAlignment="1">
      <alignment horizontal="left" vertical="center" wrapText="1"/>
    </xf>
    <xf numFmtId="0" fontId="21" fillId="0" borderId="0" xfId="5" quotePrefix="1" applyFont="1" applyFill="1" applyBorder="1" applyAlignment="1">
      <alignment horizontal="center" vertical="center"/>
    </xf>
    <xf numFmtId="0" fontId="21" fillId="0" borderId="0" xfId="5" applyFont="1" applyFill="1" applyBorder="1" applyAlignment="1">
      <alignment wrapText="1"/>
    </xf>
    <xf numFmtId="3" fontId="25" fillId="0" borderId="0" xfId="5" applyNumberFormat="1" applyFont="1" applyFill="1" applyBorder="1" applyAlignment="1">
      <alignment horizontal="right" vertical="center"/>
    </xf>
    <xf numFmtId="3" fontId="21" fillId="0" borderId="0" xfId="5" applyNumberFormat="1" applyFont="1" applyFill="1" applyBorder="1" applyAlignment="1">
      <alignment horizontal="right" vertical="center"/>
    </xf>
    <xf numFmtId="0" fontId="25" fillId="0" borderId="0" xfId="5" applyFont="1" applyFill="1" applyBorder="1" applyAlignment="1">
      <alignment horizontal="left" wrapText="1" indent="1"/>
    </xf>
    <xf numFmtId="3" fontId="25" fillId="4" borderId="0" xfId="5" applyNumberFormat="1" applyFont="1" applyFill="1" applyBorder="1" applyAlignment="1">
      <alignment horizontal="right" vertical="center"/>
    </xf>
    <xf numFmtId="167" fontId="25" fillId="4" borderId="0" xfId="5" applyNumberFormat="1" applyFont="1" applyFill="1" applyBorder="1" applyAlignment="1">
      <alignment horizontal="right" vertical="center"/>
    </xf>
    <xf numFmtId="3" fontId="24" fillId="4" borderId="0" xfId="5" applyNumberFormat="1" applyFont="1" applyFill="1" applyBorder="1" applyAlignment="1">
      <alignment horizontal="right" vertical="center"/>
    </xf>
    <xf numFmtId="3" fontId="21" fillId="4" borderId="0" xfId="5" applyNumberFormat="1" applyFont="1" applyFill="1" applyBorder="1" applyAlignment="1">
      <alignment horizontal="right" vertical="center"/>
    </xf>
    <xf numFmtId="0" fontId="24" fillId="0" borderId="4" xfId="5" quotePrefix="1" applyFont="1" applyFill="1" applyBorder="1" applyAlignment="1">
      <alignment horizontal="center" vertical="center"/>
    </xf>
    <xf numFmtId="0" fontId="24" fillId="0" borderId="4" xfId="5" applyFont="1" applyFill="1" applyBorder="1" applyAlignment="1">
      <alignment wrapText="1"/>
    </xf>
    <xf numFmtId="167" fontId="24" fillId="0" borderId="4" xfId="5" applyNumberFormat="1" applyFont="1" applyFill="1" applyBorder="1" applyAlignment="1">
      <alignment horizontal="right" vertical="center"/>
    </xf>
    <xf numFmtId="0" fontId="24" fillId="0" borderId="5" xfId="5" quotePrefix="1" applyFont="1" applyFill="1" applyBorder="1" applyAlignment="1">
      <alignment horizontal="center" vertical="center"/>
    </xf>
    <xf numFmtId="0" fontId="24" fillId="0" borderId="5" xfId="5" applyFont="1" applyFill="1" applyBorder="1" applyAlignment="1">
      <alignment wrapText="1"/>
    </xf>
    <xf numFmtId="0" fontId="25" fillId="0" borderId="0" xfId="5" applyFont="1" applyFill="1" applyBorder="1" applyAlignment="1">
      <alignment horizontal="left" wrapText="1" indent="2"/>
    </xf>
    <xf numFmtId="167" fontId="24" fillId="4" borderId="0" xfId="5" applyNumberFormat="1" applyFont="1" applyFill="1" applyBorder="1" applyAlignment="1">
      <alignment horizontal="right" vertical="center"/>
    </xf>
    <xf numFmtId="3" fontId="24" fillId="4" borderId="4" xfId="5" applyNumberFormat="1" applyFont="1" applyFill="1" applyBorder="1" applyAlignment="1">
      <alignment horizontal="right" vertical="center"/>
    </xf>
    <xf numFmtId="3" fontId="24" fillId="4" borderId="5" xfId="5" applyNumberFormat="1" applyFont="1" applyFill="1" applyBorder="1" applyAlignment="1">
      <alignment horizontal="right" vertical="center"/>
    </xf>
    <xf numFmtId="165" fontId="21" fillId="0" borderId="0" xfId="1" applyNumberFormat="1" applyFont="1" applyFill="1" applyBorder="1" applyAlignment="1">
      <alignment horizontal="center" vertical="center"/>
    </xf>
    <xf numFmtId="165" fontId="24" fillId="2" borderId="6" xfId="1" applyNumberFormat="1" applyFont="1" applyFill="1" applyBorder="1"/>
    <xf numFmtId="0" fontId="16" fillId="2" borderId="5" xfId="0" applyFont="1" applyFill="1" applyBorder="1" applyAlignment="1">
      <alignment horizontal="left" vertical="top" indent="2"/>
    </xf>
    <xf numFmtId="165" fontId="25" fillId="2" borderId="6" xfId="1" applyNumberFormat="1" applyFont="1" applyFill="1" applyBorder="1" applyAlignment="1">
      <alignment horizontal="left" indent="1"/>
    </xf>
    <xf numFmtId="0" fontId="21" fillId="2" borderId="6" xfId="0" applyFont="1" applyFill="1" applyBorder="1" applyAlignment="1">
      <alignment horizontal="center"/>
    </xf>
    <xf numFmtId="0" fontId="4" fillId="3" borderId="18" xfId="0" applyFont="1" applyFill="1" applyBorder="1" applyAlignment="1">
      <alignment vertical="center" wrapText="1"/>
    </xf>
    <xf numFmtId="0" fontId="12" fillId="2" borderId="0" xfId="0" applyFont="1" applyFill="1" applyBorder="1" applyAlignment="1">
      <alignment horizontal="left" vertical="top" wrapText="1" indent="2"/>
    </xf>
    <xf numFmtId="165" fontId="21" fillId="2" borderId="9" xfId="1" applyNumberFormat="1" applyFont="1" applyFill="1" applyBorder="1"/>
    <xf numFmtId="9" fontId="21" fillId="2" borderId="9" xfId="3" applyFont="1" applyFill="1" applyBorder="1"/>
    <xf numFmtId="10" fontId="21" fillId="2" borderId="9" xfId="3" applyNumberFormat="1" applyFont="1" applyFill="1" applyBorder="1"/>
    <xf numFmtId="0" fontId="16" fillId="2" borderId="0" xfId="0" applyFont="1" applyFill="1" applyBorder="1" applyAlignment="1">
      <alignment horizontal="left" vertical="top" indent="1"/>
    </xf>
    <xf numFmtId="0" fontId="25" fillId="2" borderId="0" xfId="0" applyFont="1" applyFill="1" applyBorder="1" applyAlignment="1">
      <alignment horizontal="left" indent="1"/>
    </xf>
    <xf numFmtId="0" fontId="26" fillId="3" borderId="15" xfId="0" applyFont="1" applyFill="1" applyBorder="1" applyAlignment="1">
      <alignment horizontal="center" vertical="center" wrapText="1"/>
    </xf>
    <xf numFmtId="0" fontId="4" fillId="3" borderId="24" xfId="0" applyFont="1" applyFill="1" applyBorder="1" applyAlignment="1">
      <alignment horizontal="center"/>
    </xf>
    <xf numFmtId="0" fontId="4" fillId="3" borderId="24" xfId="0" applyFont="1" applyFill="1" applyBorder="1" applyAlignment="1"/>
    <xf numFmtId="0" fontId="12" fillId="2" borderId="9" xfId="0" applyFont="1" applyFill="1" applyBorder="1" applyAlignment="1">
      <alignment horizontal="left" vertical="top" wrapText="1"/>
    </xf>
    <xf numFmtId="0" fontId="12" fillId="2" borderId="9" xfId="0" applyFont="1" applyFill="1" applyBorder="1" applyAlignment="1">
      <alignment horizontal="left" vertical="top" wrapText="1" indent="2"/>
    </xf>
    <xf numFmtId="165" fontId="24" fillId="2" borderId="11" xfId="1" applyNumberFormat="1" applyFont="1" applyFill="1" applyBorder="1"/>
    <xf numFmtId="10" fontId="24" fillId="2" borderId="11" xfId="3" applyNumberFormat="1" applyFont="1" applyFill="1" applyBorder="1"/>
    <xf numFmtId="0" fontId="21" fillId="2" borderId="0" xfId="0" applyFont="1" applyFill="1" applyBorder="1" applyAlignment="1">
      <alignment wrapText="1"/>
    </xf>
    <xf numFmtId="165" fontId="21" fillId="2" borderId="0" xfId="1" applyNumberFormat="1" applyFont="1" applyFill="1" applyAlignment="1">
      <alignment wrapText="1"/>
    </xf>
    <xf numFmtId="0" fontId="12" fillId="2" borderId="0" xfId="0" applyFont="1" applyFill="1" applyAlignment="1">
      <alignment horizontal="left" vertical="top" wrapText="1"/>
    </xf>
    <xf numFmtId="0" fontId="24" fillId="2" borderId="0" xfId="0" applyFont="1" applyFill="1" applyAlignment="1">
      <alignment horizontal="center"/>
    </xf>
    <xf numFmtId="0" fontId="27" fillId="2" borderId="0" xfId="0" applyFont="1" applyFill="1"/>
    <xf numFmtId="165" fontId="12" fillId="2" borderId="0" xfId="1" applyNumberFormat="1" applyFont="1" applyFill="1" applyAlignment="1">
      <alignment horizontal="left" vertical="top" wrapText="1"/>
    </xf>
    <xf numFmtId="0" fontId="12" fillId="2" borderId="0" xfId="0" applyFont="1" applyFill="1" applyAlignment="1">
      <alignment horizontal="left" vertical="top" wrapText="1" indent="3"/>
    </xf>
    <xf numFmtId="0" fontId="4" fillId="2" borderId="0" xfId="0" applyFont="1" applyFill="1" applyAlignment="1">
      <alignment vertical="center" wrapText="1"/>
    </xf>
    <xf numFmtId="0" fontId="4" fillId="2" borderId="0" xfId="0" applyFont="1" applyFill="1" applyAlignment="1">
      <alignment vertical="center"/>
    </xf>
    <xf numFmtId="165" fontId="12" fillId="4" borderId="0" xfId="1" applyNumberFormat="1" applyFont="1" applyFill="1" applyAlignment="1">
      <alignment horizontal="left" vertical="top" wrapText="1"/>
    </xf>
    <xf numFmtId="165" fontId="12" fillId="2" borderId="0" xfId="1" applyNumberFormat="1" applyFont="1" applyFill="1" applyAlignment="1">
      <alignment horizontal="right" vertical="top" wrapText="1"/>
    </xf>
    <xf numFmtId="0" fontId="4" fillId="3" borderId="0" xfId="0" applyFont="1" applyFill="1" applyAlignment="1">
      <alignment horizontal="center" vertical="center" wrapText="1"/>
    </xf>
    <xf numFmtId="0" fontId="4" fillId="3" borderId="0" xfId="0" applyFont="1" applyFill="1" applyAlignment="1">
      <alignment vertical="top" wrapText="1"/>
    </xf>
    <xf numFmtId="0" fontId="4" fillId="3" borderId="0" xfId="0" applyFont="1" applyFill="1"/>
    <xf numFmtId="0" fontId="19" fillId="2" borderId="0" xfId="0" applyFont="1" applyFill="1" applyAlignment="1">
      <alignment vertical="center" wrapText="1"/>
    </xf>
    <xf numFmtId="0" fontId="4" fillId="3" borderId="0" xfId="0" applyFont="1" applyFill="1" applyBorder="1" applyAlignment="1">
      <alignment horizontal="center" vertical="center" wrapText="1"/>
    </xf>
    <xf numFmtId="0" fontId="21" fillId="2" borderId="1" xfId="0" applyFont="1" applyFill="1" applyBorder="1" applyAlignment="1">
      <alignment horizontal="center" vertical="center"/>
    </xf>
    <xf numFmtId="0" fontId="4" fillId="4" borderId="0" xfId="0" applyFont="1" applyFill="1" applyBorder="1" applyAlignment="1">
      <alignment vertical="center"/>
    </xf>
    <xf numFmtId="15" fontId="4" fillId="4" borderId="0" xfId="0" quotePrefix="1" applyNumberFormat="1" applyFont="1" applyFill="1" applyBorder="1" applyAlignment="1">
      <alignment horizontal="right" vertical="center" wrapText="1"/>
    </xf>
    <xf numFmtId="0" fontId="4" fillId="4" borderId="0" xfId="0" applyFont="1" applyFill="1" applyBorder="1" applyAlignment="1">
      <alignment horizontal="center" vertical="center" wrapText="1"/>
    </xf>
    <xf numFmtId="0" fontId="12" fillId="4" borderId="0" xfId="0" applyFont="1" applyFill="1" applyBorder="1" applyAlignment="1">
      <alignment horizontal="left" vertical="center"/>
    </xf>
    <xf numFmtId="3" fontId="21" fillId="2" borderId="0" xfId="0" applyNumberFormat="1" applyFont="1" applyFill="1" applyBorder="1" applyAlignment="1">
      <alignment vertical="center" wrapText="1"/>
    </xf>
    <xf numFmtId="0" fontId="25" fillId="2" borderId="0" xfId="0" applyFont="1" applyFill="1" applyBorder="1" applyAlignment="1">
      <alignment vertical="center" wrapText="1"/>
    </xf>
    <xf numFmtId="0" fontId="25" fillId="2" borderId="0" xfId="0" applyFont="1" applyFill="1" applyBorder="1" applyAlignment="1">
      <alignment horizontal="left" vertical="center" wrapText="1" indent="1"/>
    </xf>
    <xf numFmtId="0" fontId="25" fillId="2" borderId="0" xfId="0" applyFont="1" applyFill="1" applyBorder="1" applyAlignment="1">
      <alignment horizontal="left" wrapText="1" indent="1"/>
    </xf>
    <xf numFmtId="0" fontId="21" fillId="2" borderId="1" xfId="0" applyFont="1" applyFill="1" applyBorder="1" applyAlignment="1">
      <alignment vertical="center" wrapText="1"/>
    </xf>
    <xf numFmtId="0" fontId="21" fillId="2" borderId="1" xfId="0" applyFont="1" applyFill="1" applyBorder="1" applyAlignment="1">
      <alignment horizontal="center" wrapText="1"/>
    </xf>
    <xf numFmtId="0" fontId="21" fillId="2" borderId="1" xfId="0" applyFont="1" applyFill="1" applyBorder="1" applyAlignment="1">
      <alignment wrapText="1"/>
    </xf>
    <xf numFmtId="3" fontId="21" fillId="2" borderId="1" xfId="0" applyNumberFormat="1" applyFont="1" applyFill="1" applyBorder="1" applyAlignment="1">
      <alignment wrapText="1"/>
    </xf>
    <xf numFmtId="0" fontId="12" fillId="2" borderId="0" xfId="0" applyFont="1" applyFill="1" applyBorder="1" applyAlignment="1">
      <alignment wrapText="1"/>
    </xf>
    <xf numFmtId="0" fontId="21" fillId="2" borderId="1" xfId="0" applyFont="1" applyFill="1" applyBorder="1" applyAlignment="1">
      <alignment horizontal="left" wrapText="1"/>
    </xf>
    <xf numFmtId="0" fontId="24" fillId="0" borderId="0" xfId="5" applyFont="1" applyFill="1" applyBorder="1" applyAlignment="1"/>
    <xf numFmtId="0" fontId="11" fillId="2" borderId="5" xfId="0" applyFont="1" applyFill="1" applyBorder="1" applyAlignment="1">
      <alignment horizontal="center" vertical="center"/>
    </xf>
    <xf numFmtId="0" fontId="4" fillId="3" borderId="3" xfId="0" applyFont="1" applyFill="1" applyBorder="1" applyAlignment="1">
      <alignment vertical="center" wrapText="1"/>
    </xf>
    <xf numFmtId="0" fontId="25" fillId="2" borderId="0" xfId="0" applyFont="1" applyFill="1" applyBorder="1" applyAlignment="1">
      <alignment horizontal="left"/>
    </xf>
    <xf numFmtId="0" fontId="24" fillId="2" borderId="1" xfId="0" applyFont="1" applyFill="1" applyBorder="1" applyAlignment="1">
      <alignment horizontal="center"/>
    </xf>
    <xf numFmtId="0" fontId="24" fillId="2" borderId="1" xfId="0" applyFont="1" applyFill="1" applyBorder="1" applyAlignment="1">
      <alignment horizontal="left"/>
    </xf>
    <xf numFmtId="165" fontId="12" fillId="2" borderId="1" xfId="1" applyNumberFormat="1" applyFont="1" applyFill="1" applyBorder="1" applyAlignment="1">
      <alignment horizontal="left" vertical="top" wrapText="1"/>
    </xf>
    <xf numFmtId="0" fontId="21" fillId="2" borderId="1" xfId="0" applyFont="1" applyFill="1" applyBorder="1" applyAlignment="1">
      <alignment horizontal="center"/>
    </xf>
    <xf numFmtId="0" fontId="21" fillId="2" borderId="1" xfId="0" applyFont="1" applyFill="1" applyBorder="1" applyAlignment="1">
      <alignment horizontal="left"/>
    </xf>
    <xf numFmtId="0" fontId="12" fillId="5" borderId="1" xfId="0" applyFont="1" applyFill="1" applyBorder="1" applyAlignment="1">
      <alignment horizontal="left" vertical="top" wrapText="1"/>
    </xf>
    <xf numFmtId="165" fontId="12" fillId="5" borderId="0" xfId="1" applyNumberFormat="1" applyFont="1" applyFill="1" applyBorder="1" applyAlignment="1">
      <alignment horizontal="left" vertical="top" wrapText="1"/>
    </xf>
    <xf numFmtId="0" fontId="5" fillId="5" borderId="0" xfId="0" applyFont="1" applyFill="1" applyBorder="1"/>
    <xf numFmtId="165" fontId="12" fillId="2" borderId="9" xfId="1" applyNumberFormat="1" applyFont="1" applyFill="1" applyBorder="1" applyAlignment="1">
      <alignment horizontal="left" vertical="top" wrapText="1"/>
    </xf>
    <xf numFmtId="165" fontId="12" fillId="2" borderId="9" xfId="1" applyNumberFormat="1" applyFont="1" applyFill="1" applyBorder="1" applyAlignment="1">
      <alignment horizontal="left" vertical="top" wrapText="1" indent="2"/>
    </xf>
    <xf numFmtId="165" fontId="11" fillId="2" borderId="11" xfId="1" applyNumberFormat="1" applyFont="1" applyFill="1" applyBorder="1" applyAlignment="1">
      <alignment horizontal="left" vertical="top" wrapText="1" indent="2"/>
    </xf>
    <xf numFmtId="0" fontId="4" fillId="3" borderId="3" xfId="0" applyFont="1" applyFill="1" applyBorder="1" applyAlignment="1">
      <alignment horizontal="center" vertical="center" wrapText="1"/>
    </xf>
    <xf numFmtId="0" fontId="4" fillId="3" borderId="16" xfId="0" applyFont="1" applyFill="1" applyBorder="1" applyAlignment="1">
      <alignment horizontal="center" vertical="center" wrapText="1"/>
    </xf>
    <xf numFmtId="165" fontId="25" fillId="0" borderId="0" xfId="1" applyNumberFormat="1" applyFont="1" applyFill="1" applyBorder="1" applyAlignment="1">
      <alignment horizontal="center" vertical="center"/>
    </xf>
    <xf numFmtId="9" fontId="24" fillId="0" borderId="5" xfId="3" applyFont="1" applyFill="1" applyBorder="1" applyAlignment="1">
      <alignment horizontal="right" vertical="center"/>
    </xf>
    <xf numFmtId="167" fontId="21" fillId="4" borderId="0" xfId="5" applyNumberFormat="1" applyFont="1" applyFill="1" applyBorder="1" applyAlignment="1">
      <alignment horizontal="right" vertical="center"/>
    </xf>
    <xf numFmtId="0" fontId="4" fillId="3" borderId="0"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9" fillId="2" borderId="0" xfId="0" applyFont="1" applyFill="1" applyAlignment="1">
      <alignment vertical="center"/>
    </xf>
    <xf numFmtId="0" fontId="5" fillId="3" borderId="18" xfId="0" applyFont="1" applyFill="1" applyBorder="1" applyAlignment="1">
      <alignment horizontal="center"/>
    </xf>
    <xf numFmtId="0" fontId="5" fillId="3" borderId="21" xfId="0" applyFont="1" applyFill="1" applyBorder="1" applyAlignment="1">
      <alignment horizontal="center" vertical="center"/>
    </xf>
    <xf numFmtId="0" fontId="21" fillId="10" borderId="0" xfId="0" applyFont="1" applyFill="1"/>
    <xf numFmtId="168" fontId="21" fillId="0" borderId="0" xfId="0" applyNumberFormat="1" applyFont="1"/>
    <xf numFmtId="0" fontId="21" fillId="0" borderId="0" xfId="0" quotePrefix="1" applyFont="1" applyAlignment="1">
      <alignment horizontal="left"/>
    </xf>
    <xf numFmtId="0" fontId="21" fillId="0" borderId="2" xfId="0" quotePrefix="1" applyFont="1" applyBorder="1" applyAlignment="1">
      <alignment horizontal="left"/>
    </xf>
    <xf numFmtId="168" fontId="21" fillId="0" borderId="2" xfId="0" applyNumberFormat="1" applyFont="1" applyBorder="1"/>
    <xf numFmtId="0" fontId="21" fillId="10" borderId="2" xfId="0" applyFont="1" applyFill="1" applyBorder="1"/>
    <xf numFmtId="14" fontId="4" fillId="0" borderId="0" xfId="0" applyNumberFormat="1" applyFont="1" applyAlignment="1">
      <alignment horizontal="left" vertical="center"/>
    </xf>
    <xf numFmtId="14" fontId="23" fillId="2" borderId="0" xfId="0" applyNumberFormat="1" applyFont="1" applyFill="1" applyAlignment="1">
      <alignment horizontal="left" vertical="center"/>
    </xf>
    <xf numFmtId="1" fontId="23" fillId="2" borderId="0" xfId="0" applyNumberFormat="1" applyFont="1" applyFill="1" applyAlignment="1">
      <alignment horizontal="left" vertical="center"/>
    </xf>
    <xf numFmtId="0" fontId="3" fillId="2" borderId="0" xfId="0" applyFont="1" applyFill="1"/>
    <xf numFmtId="14" fontId="4" fillId="3" borderId="8" xfId="0" applyNumberFormat="1" applyFont="1" applyFill="1" applyBorder="1" applyAlignment="1">
      <alignment horizontal="left" vertical="center"/>
    </xf>
    <xf numFmtId="0" fontId="5" fillId="0" borderId="0" xfId="0" applyFont="1" applyAlignment="1">
      <alignment horizontal="center" vertical="center" wrapText="1"/>
    </xf>
    <xf numFmtId="14" fontId="4" fillId="3" borderId="0" xfId="0" applyNumberFormat="1" applyFont="1" applyFill="1" applyAlignment="1">
      <alignment horizontal="left" vertical="center"/>
    </xf>
    <xf numFmtId="0" fontId="5" fillId="3" borderId="21" xfId="0" applyFont="1" applyFill="1" applyBorder="1" applyAlignment="1">
      <alignment horizontal="center"/>
    </xf>
    <xf numFmtId="0" fontId="4" fillId="3" borderId="16" xfId="0" applyFont="1" applyFill="1" applyBorder="1" applyAlignment="1">
      <alignment horizontal="center" wrapText="1"/>
    </xf>
    <xf numFmtId="0" fontId="4" fillId="0" borderId="0" xfId="0" applyFont="1" applyAlignment="1">
      <alignment horizontal="center" wrapText="1"/>
    </xf>
    <xf numFmtId="0" fontId="21" fillId="11" borderId="0" xfId="0" applyFont="1" applyFill="1"/>
    <xf numFmtId="1" fontId="21" fillId="0" borderId="0" xfId="0" applyNumberFormat="1" applyFont="1"/>
    <xf numFmtId="0" fontId="21" fillId="0" borderId="0" xfId="0" applyFont="1"/>
    <xf numFmtId="0" fontId="27" fillId="0" borderId="0" xfId="0" applyFont="1"/>
    <xf numFmtId="168" fontId="24" fillId="0" borderId="2" xfId="0" applyNumberFormat="1" applyFont="1" applyBorder="1"/>
    <xf numFmtId="0" fontId="7" fillId="3" borderId="8" xfId="0" applyFont="1" applyFill="1" applyBorder="1" applyAlignment="1">
      <alignment vertical="center"/>
    </xf>
    <xf numFmtId="0" fontId="21" fillId="0" borderId="33" xfId="0" applyFont="1" applyBorder="1"/>
    <xf numFmtId="168" fontId="21" fillId="0" borderId="33" xfId="0" applyNumberFormat="1" applyFont="1" applyBorder="1"/>
    <xf numFmtId="0" fontId="4" fillId="3" borderId="0" xfId="0" applyFont="1" applyFill="1" applyAlignment="1">
      <alignment horizontal="left" vertical="center"/>
    </xf>
    <xf numFmtId="0" fontId="5" fillId="0" borderId="0" xfId="0" applyFont="1" applyAlignment="1">
      <alignment horizontal="left" vertical="center" wrapText="1" indent="1"/>
    </xf>
    <xf numFmtId="0" fontId="5" fillId="0" borderId="2" xfId="0" applyFont="1" applyBorder="1" applyAlignment="1">
      <alignment horizontal="left" vertical="center" wrapText="1" indent="1"/>
    </xf>
    <xf numFmtId="1" fontId="14" fillId="2" borderId="0" xfId="0" applyNumberFormat="1" applyFont="1" applyFill="1" applyBorder="1" applyAlignment="1">
      <alignment horizontal="left" vertical="top" wrapText="1"/>
    </xf>
    <xf numFmtId="0" fontId="57" fillId="2" borderId="0" xfId="0" applyFont="1" applyFill="1"/>
    <xf numFmtId="0" fontId="4" fillId="3" borderId="0" xfId="0" applyFont="1" applyFill="1" applyAlignment="1">
      <alignment vertical="center" wrapText="1"/>
    </xf>
    <xf numFmtId="0" fontId="10" fillId="3" borderId="0" xfId="0" applyFont="1" applyFill="1" applyAlignment="1">
      <alignment horizontal="center" vertical="center" wrapText="1"/>
    </xf>
    <xf numFmtId="0" fontId="10" fillId="3" borderId="0" xfId="0" applyFont="1" applyFill="1" applyAlignment="1">
      <alignment horizontal="left" vertical="center" wrapText="1"/>
    </xf>
    <xf numFmtId="0" fontId="11" fillId="2" borderId="0" xfId="0" applyFont="1" applyFill="1" applyAlignment="1">
      <alignment horizontal="left" vertical="top" wrapText="1"/>
    </xf>
    <xf numFmtId="0" fontId="21" fillId="4" borderId="0" xfId="0" applyFont="1" applyFill="1" applyAlignment="1">
      <alignment horizontal="left" vertical="top" wrapText="1"/>
    </xf>
    <xf numFmtId="165" fontId="24" fillId="2" borderId="4" xfId="1" applyNumberFormat="1" applyFont="1" applyFill="1" applyBorder="1" applyAlignment="1">
      <alignment horizontal="left" vertical="top" wrapText="1"/>
    </xf>
    <xf numFmtId="165" fontId="21" fillId="2" borderId="4" xfId="1" applyNumberFormat="1" applyFont="1" applyFill="1" applyBorder="1" applyAlignment="1">
      <alignment horizontal="left" vertical="top" wrapText="1"/>
    </xf>
    <xf numFmtId="165" fontId="21" fillId="4" borderId="0" xfId="1" applyNumberFormat="1" applyFont="1" applyFill="1" applyBorder="1" applyAlignment="1">
      <alignment horizontal="left" vertical="top" wrapText="1"/>
    </xf>
    <xf numFmtId="0" fontId="4" fillId="3" borderId="0" xfId="0" applyFont="1" applyFill="1" applyAlignment="1">
      <alignment vertical="top"/>
    </xf>
    <xf numFmtId="0" fontId="10" fillId="3" borderId="0" xfId="0" applyFont="1" applyFill="1" applyAlignment="1">
      <alignment vertical="center"/>
    </xf>
    <xf numFmtId="0" fontId="4" fillId="3" borderId="0" xfId="0" applyFont="1" applyFill="1" applyAlignment="1">
      <alignment vertical="center"/>
    </xf>
    <xf numFmtId="1" fontId="15" fillId="2" borderId="4" xfId="0" applyNumberFormat="1" applyFont="1" applyFill="1" applyBorder="1" applyAlignment="1">
      <alignment horizontal="center" vertical="top" wrapText="1"/>
    </xf>
    <xf numFmtId="0" fontId="12" fillId="2" borderId="4" xfId="0" applyFont="1" applyFill="1" applyBorder="1" applyAlignment="1">
      <alignment horizontal="left" vertical="top" wrapText="1"/>
    </xf>
    <xf numFmtId="165" fontId="21" fillId="2" borderId="4" xfId="1" applyNumberFormat="1" applyFont="1" applyFill="1" applyBorder="1" applyAlignment="1">
      <alignment horizontal="right" vertical="top" wrapText="1"/>
    </xf>
    <xf numFmtId="1" fontId="15" fillId="2" borderId="0" xfId="0" applyNumberFormat="1" applyFont="1" applyFill="1" applyAlignment="1">
      <alignment horizontal="center" vertical="top" wrapText="1"/>
    </xf>
    <xf numFmtId="0" fontId="16" fillId="2" borderId="0" xfId="0" applyFont="1" applyFill="1" applyAlignment="1">
      <alignment horizontal="left" vertical="top" wrapText="1"/>
    </xf>
    <xf numFmtId="0" fontId="21" fillId="2" borderId="0" xfId="0" applyFont="1" applyFill="1" applyAlignment="1">
      <alignment horizontal="left" vertical="top" wrapText="1"/>
    </xf>
    <xf numFmtId="165" fontId="24" fillId="2" borderId="4" xfId="1" applyNumberFormat="1" applyFont="1" applyFill="1" applyBorder="1" applyAlignment="1">
      <alignment horizontal="right" vertical="top" wrapText="1"/>
    </xf>
    <xf numFmtId="165" fontId="5" fillId="2" borderId="0" xfId="0" applyNumberFormat="1" applyFont="1" applyFill="1"/>
    <xf numFmtId="165" fontId="0" fillId="0" borderId="0" xfId="1" applyNumberFormat="1" applyFont="1"/>
    <xf numFmtId="0" fontId="0" fillId="0" borderId="0" xfId="0" applyAlignment="1">
      <alignment horizontal="center"/>
    </xf>
    <xf numFmtId="165" fontId="19" fillId="2" borderId="0" xfId="1" applyNumberFormat="1" applyFont="1" applyFill="1" applyBorder="1" applyAlignment="1">
      <alignment vertical="center"/>
    </xf>
    <xf numFmtId="0" fontId="4" fillId="3" borderId="0" xfId="0" applyFont="1" applyFill="1" applyAlignment="1">
      <alignment wrapText="1"/>
    </xf>
    <xf numFmtId="165" fontId="4" fillId="3" borderId="0" xfId="1" applyNumberFormat="1" applyFont="1" applyFill="1" applyBorder="1" applyAlignment="1">
      <alignment vertical="center" wrapText="1"/>
    </xf>
    <xf numFmtId="0" fontId="0" fillId="3" borderId="0" xfId="0" applyFill="1" applyAlignment="1">
      <alignment horizontal="center"/>
    </xf>
    <xf numFmtId="0" fontId="4" fillId="3" borderId="0" xfId="0" applyFont="1" applyFill="1" applyAlignment="1">
      <alignment horizontal="left" vertical="center" wrapText="1"/>
    </xf>
    <xf numFmtId="165" fontId="0" fillId="3" borderId="0" xfId="1" applyNumberFormat="1" applyFont="1" applyFill="1"/>
    <xf numFmtId="0" fontId="21" fillId="2" borderId="0" xfId="0" quotePrefix="1" applyFont="1" applyFill="1"/>
    <xf numFmtId="165" fontId="21" fillId="2" borderId="0" xfId="1" applyNumberFormat="1" applyFont="1" applyFill="1" applyBorder="1" applyAlignment="1">
      <alignment horizontal="center"/>
    </xf>
    <xf numFmtId="168" fontId="21" fillId="2" borderId="0" xfId="0" applyNumberFormat="1" applyFont="1" applyFill="1" applyAlignment="1">
      <alignment horizontal="center"/>
    </xf>
    <xf numFmtId="165" fontId="21" fillId="12" borderId="4" xfId="1" applyNumberFormat="1" applyFont="1" applyFill="1" applyBorder="1" applyAlignment="1">
      <alignment horizontal="right" vertical="top" wrapText="1"/>
    </xf>
    <xf numFmtId="165" fontId="21" fillId="12" borderId="0" xfId="1" applyNumberFormat="1" applyFont="1" applyFill="1" applyBorder="1" applyAlignment="1">
      <alignment horizontal="right" vertical="top" wrapText="1"/>
    </xf>
    <xf numFmtId="1" fontId="14" fillId="2" borderId="0" xfId="0" applyNumberFormat="1" applyFont="1" applyFill="1" applyBorder="1" applyAlignment="1">
      <alignment horizontal="center" vertical="top" wrapText="1"/>
    </xf>
    <xf numFmtId="0" fontId="26" fillId="3" borderId="0" xfId="0" applyFont="1" applyFill="1" applyAlignment="1">
      <alignment vertical="center" wrapText="1"/>
    </xf>
    <xf numFmtId="0" fontId="21" fillId="2" borderId="0" xfId="0" applyFont="1" applyFill="1" applyAlignment="1">
      <alignment vertical="center" wrapText="1"/>
    </xf>
    <xf numFmtId="0" fontId="12" fillId="2" borderId="0" xfId="0" applyFont="1" applyFill="1" applyAlignment="1">
      <alignment vertical="center" wrapText="1"/>
    </xf>
    <xf numFmtId="164" fontId="21" fillId="2" borderId="0" xfId="7" applyNumberFormat="1" applyFont="1" applyFill="1" applyBorder="1" applyAlignment="1">
      <alignment vertical="center" wrapText="1"/>
    </xf>
    <xf numFmtId="0" fontId="30" fillId="2" borderId="0" xfId="0" applyFont="1" applyFill="1" applyAlignment="1">
      <alignment vertical="center" wrapText="1"/>
    </xf>
    <xf numFmtId="0" fontId="16" fillId="5" borderId="0" xfId="0" applyFont="1" applyFill="1" applyAlignment="1">
      <alignment vertical="center" wrapText="1"/>
    </xf>
    <xf numFmtId="0" fontId="21" fillId="2" borderId="0" xfId="0" applyFont="1" applyFill="1" applyAlignment="1">
      <alignment horizontal="center" vertical="center"/>
    </xf>
    <xf numFmtId="0" fontId="21" fillId="2" borderId="0" xfId="0" applyFont="1" applyFill="1" applyAlignment="1">
      <alignment horizontal="right" vertical="center" wrapText="1"/>
    </xf>
    <xf numFmtId="3" fontId="21" fillId="2" borderId="0" xfId="0" applyNumberFormat="1" applyFont="1" applyFill="1" applyAlignment="1">
      <alignment horizontal="right" vertical="center" wrapText="1"/>
    </xf>
    <xf numFmtId="0" fontId="12" fillId="2" borderId="0" xfId="0" applyFont="1" applyFill="1" applyAlignment="1">
      <alignment horizontal="right" vertical="center" wrapText="1"/>
    </xf>
    <xf numFmtId="0" fontId="17" fillId="2" borderId="0" xfId="0" applyFont="1" applyFill="1"/>
    <xf numFmtId="9" fontId="12" fillId="2" borderId="0" xfId="0" applyNumberFormat="1" applyFont="1" applyFill="1" applyAlignment="1">
      <alignment horizontal="right" vertical="center" wrapText="1"/>
    </xf>
    <xf numFmtId="175" fontId="12" fillId="2" borderId="0" xfId="0" applyNumberFormat="1" applyFont="1" applyFill="1" applyAlignment="1">
      <alignment horizontal="right" vertical="center" wrapText="1"/>
    </xf>
    <xf numFmtId="164" fontId="12" fillId="2" borderId="0" xfId="7" applyNumberFormat="1" applyFont="1" applyFill="1" applyBorder="1" applyAlignment="1">
      <alignment horizontal="left" vertical="center" wrapText="1"/>
    </xf>
    <xf numFmtId="176" fontId="12" fillId="2" borderId="0" xfId="0" applyNumberFormat="1" applyFont="1" applyFill="1" applyAlignment="1">
      <alignment horizontal="left" vertical="center" wrapText="1"/>
    </xf>
    <xf numFmtId="0" fontId="12" fillId="2" borderId="0" xfId="0" applyFont="1" applyFill="1" applyAlignment="1">
      <alignment horizontal="left" vertical="center" wrapText="1"/>
    </xf>
    <xf numFmtId="14" fontId="12" fillId="2" borderId="0" xfId="7" applyNumberFormat="1" applyFont="1" applyFill="1" applyBorder="1" applyAlignment="1">
      <alignment horizontal="left" vertical="center" wrapText="1"/>
    </xf>
    <xf numFmtId="0" fontId="12" fillId="2" borderId="0" xfId="0" quotePrefix="1" applyFont="1" applyFill="1" applyAlignment="1">
      <alignment horizontal="left" vertical="center" wrapText="1"/>
    </xf>
    <xf numFmtId="0" fontId="16" fillId="5" borderId="0" xfId="0" applyFont="1" applyFill="1" applyAlignment="1">
      <alignment horizontal="center" vertical="center" wrapText="1"/>
    </xf>
    <xf numFmtId="0" fontId="12" fillId="2" borderId="0" xfId="7" applyNumberFormat="1" applyFont="1" applyFill="1" applyBorder="1" applyAlignment="1">
      <alignment horizontal="left" vertical="center" wrapText="1"/>
    </xf>
    <xf numFmtId="0" fontId="21" fillId="2" borderId="2" xfId="0" applyFont="1" applyFill="1" applyBorder="1" applyAlignment="1">
      <alignment vertical="center" wrapText="1"/>
    </xf>
    <xf numFmtId="0" fontId="12" fillId="2" borderId="2" xfId="0" applyFont="1" applyFill="1" applyBorder="1" applyAlignment="1">
      <alignment horizontal="left" vertical="center" wrapText="1"/>
    </xf>
    <xf numFmtId="0" fontId="12" fillId="2" borderId="0" xfId="0" applyFont="1" applyFill="1" applyBorder="1" applyAlignment="1">
      <alignment horizontal="left" vertical="center" wrapText="1"/>
    </xf>
    <xf numFmtId="174" fontId="24" fillId="2" borderId="10" xfId="1" applyNumberFormat="1" applyFont="1" applyFill="1" applyBorder="1" applyAlignment="1">
      <alignment horizontal="right"/>
    </xf>
    <xf numFmtId="174" fontId="14" fillId="0" borderId="10" xfId="1" applyNumberFormat="1" applyFont="1" applyBorder="1" applyAlignment="1">
      <alignment horizontal="right" vertical="center" wrapText="1"/>
    </xf>
    <xf numFmtId="174" fontId="14" fillId="0" borderId="7" xfId="1" applyNumberFormat="1" applyFont="1" applyBorder="1" applyAlignment="1">
      <alignment horizontal="right" vertical="center" wrapText="1"/>
    </xf>
    <xf numFmtId="174" fontId="14" fillId="0" borderId="13" xfId="1" applyNumberFormat="1" applyFont="1" applyBorder="1" applyAlignment="1">
      <alignment horizontal="right" vertical="center" wrapText="1"/>
    </xf>
    <xf numFmtId="0" fontId="21" fillId="2" borderId="12" xfId="0" applyFont="1" applyFill="1" applyBorder="1" applyAlignment="1">
      <alignment horizontal="left"/>
    </xf>
    <xf numFmtId="174" fontId="14" fillId="0" borderId="4" xfId="1" applyNumberFormat="1" applyFont="1" applyBorder="1" applyAlignment="1">
      <alignment horizontal="right" vertical="center" wrapText="1"/>
    </xf>
    <xf numFmtId="0" fontId="4" fillId="3" borderId="16" xfId="0" applyFont="1" applyFill="1" applyBorder="1" applyAlignment="1">
      <alignment vertical="center" wrapText="1"/>
    </xf>
    <xf numFmtId="0" fontId="4" fillId="3" borderId="20" xfId="0" applyFont="1" applyFill="1" applyBorder="1" applyAlignment="1">
      <alignment vertical="center" wrapText="1"/>
    </xf>
    <xf numFmtId="0" fontId="4" fillId="3" borderId="24" xfId="0" applyFont="1" applyFill="1" applyBorder="1" applyAlignment="1">
      <alignment vertical="center" wrapText="1"/>
    </xf>
    <xf numFmtId="0" fontId="4" fillId="3" borderId="21" xfId="0" applyFont="1" applyFill="1" applyBorder="1" applyAlignment="1">
      <alignment vertical="center" wrapText="1"/>
    </xf>
    <xf numFmtId="0" fontId="4" fillId="3" borderId="21" xfId="0" applyFont="1" applyFill="1" applyBorder="1" applyAlignment="1">
      <alignment horizontal="left" vertical="top" wrapText="1" indent="1"/>
    </xf>
    <xf numFmtId="0" fontId="4" fillId="3" borderId="0" xfId="0" applyFont="1" applyFill="1" applyAlignment="1">
      <alignment horizontal="left" vertical="top" wrapText="1" indent="1"/>
    </xf>
    <xf numFmtId="174" fontId="15" fillId="0" borderId="0" xfId="1" applyNumberFormat="1" applyFont="1" applyBorder="1" applyAlignment="1">
      <alignment horizontal="right" vertical="center" wrapText="1"/>
    </xf>
    <xf numFmtId="174" fontId="21" fillId="2" borderId="34" xfId="1" applyNumberFormat="1" applyFont="1" applyFill="1" applyBorder="1" applyAlignment="1">
      <alignment horizontal="right"/>
    </xf>
    <xf numFmtId="174" fontId="21" fillId="2" borderId="14" xfId="1" applyNumberFormat="1" applyFont="1" applyFill="1" applyBorder="1" applyAlignment="1">
      <alignment horizontal="right"/>
    </xf>
    <xf numFmtId="174" fontId="21" fillId="2" borderId="35" xfId="1" applyNumberFormat="1" applyFont="1" applyFill="1" applyBorder="1" applyAlignment="1">
      <alignment horizontal="right"/>
    </xf>
    <xf numFmtId="174" fontId="14" fillId="13" borderId="10" xfId="1" applyNumberFormat="1" applyFont="1" applyFill="1" applyBorder="1" applyAlignment="1">
      <alignment horizontal="right" vertical="center" wrapText="1"/>
    </xf>
    <xf numFmtId="174" fontId="14" fillId="13" borderId="4" xfId="1" applyNumberFormat="1" applyFont="1" applyFill="1" applyBorder="1" applyAlignment="1">
      <alignment horizontal="right" vertical="center" wrapText="1"/>
    </xf>
    <xf numFmtId="174" fontId="14" fillId="13" borderId="13" xfId="1" applyNumberFormat="1" applyFont="1" applyFill="1" applyBorder="1" applyAlignment="1">
      <alignment horizontal="right" vertical="center" wrapText="1"/>
    </xf>
    <xf numFmtId="174" fontId="15" fillId="13" borderId="9" xfId="1" applyNumberFormat="1" applyFont="1" applyFill="1" applyBorder="1" applyAlignment="1">
      <alignment horizontal="right" vertical="center" wrapText="1"/>
    </xf>
    <xf numFmtId="174" fontId="15" fillId="13" borderId="0" xfId="1" applyNumberFormat="1" applyFont="1" applyFill="1" applyBorder="1" applyAlignment="1">
      <alignment horizontal="right" vertical="center" wrapText="1"/>
    </xf>
    <xf numFmtId="174" fontId="15" fillId="13" borderId="12" xfId="1" applyNumberFormat="1" applyFont="1" applyFill="1" applyBorder="1" applyAlignment="1">
      <alignment horizontal="right" vertical="center" wrapText="1"/>
    </xf>
    <xf numFmtId="174" fontId="24" fillId="2" borderId="10" xfId="1" applyNumberFormat="1" applyFont="1" applyFill="1" applyBorder="1" applyAlignment="1">
      <alignment horizontal="right" vertical="center"/>
    </xf>
    <xf numFmtId="1" fontId="14" fillId="2" borderId="0" xfId="0" applyNumberFormat="1" applyFont="1" applyFill="1" applyBorder="1" applyAlignment="1">
      <alignment horizontal="center" vertical="center" wrapText="1"/>
    </xf>
    <xf numFmtId="0" fontId="12" fillId="2" borderId="0" xfId="0" applyFont="1" applyFill="1" applyBorder="1" applyAlignment="1">
      <alignment vertical="top" wrapText="1"/>
    </xf>
    <xf numFmtId="165" fontId="11" fillId="2" borderId="0" xfId="1" applyNumberFormat="1" applyFont="1" applyFill="1" applyBorder="1" applyAlignment="1">
      <alignment horizontal="left" vertical="top" wrapText="1"/>
    </xf>
    <xf numFmtId="165" fontId="12" fillId="2" borderId="0" xfId="1" applyNumberFormat="1" applyFont="1" applyFill="1" applyBorder="1" applyAlignment="1">
      <alignment vertical="top" wrapText="1"/>
    </xf>
    <xf numFmtId="165" fontId="16" fillId="2" borderId="0" xfId="1" applyNumberFormat="1" applyFont="1" applyFill="1" applyBorder="1" applyAlignment="1">
      <alignment horizontal="left" vertical="top" wrapText="1" indent="1"/>
    </xf>
    <xf numFmtId="165" fontId="24" fillId="2" borderId="5" xfId="1" applyNumberFormat="1" applyFont="1" applyFill="1" applyBorder="1" applyAlignment="1">
      <alignment horizontal="left" vertical="top" wrapText="1"/>
    </xf>
    <xf numFmtId="165" fontId="21" fillId="12" borderId="0" xfId="1" applyNumberFormat="1" applyFont="1" applyFill="1" applyBorder="1" applyAlignment="1">
      <alignment horizontal="left" vertical="top" wrapText="1"/>
    </xf>
    <xf numFmtId="165" fontId="12" fillId="12" borderId="0" xfId="1" applyNumberFormat="1" applyFont="1" applyFill="1" applyBorder="1" applyAlignment="1">
      <alignment vertical="top" wrapText="1"/>
    </xf>
    <xf numFmtId="0" fontId="12" fillId="2" borderId="0" xfId="0" applyFont="1" applyFill="1" applyAlignment="1">
      <alignment horizontal="left" vertical="top" wrapText="1"/>
    </xf>
    <xf numFmtId="0" fontId="4" fillId="3" borderId="0" xfId="0" applyFont="1" applyFill="1" applyAlignment="1">
      <alignment horizontal="center" vertical="center" wrapText="1"/>
    </xf>
    <xf numFmtId="0" fontId="4" fillId="3" borderId="16" xfId="0" applyFont="1" applyFill="1" applyBorder="1" applyAlignment="1">
      <alignment horizontal="center" vertical="center" wrapText="1"/>
    </xf>
    <xf numFmtId="0" fontId="4" fillId="3" borderId="21" xfId="0" applyFont="1" applyFill="1" applyBorder="1" applyAlignment="1">
      <alignment horizontal="center" vertical="center" wrapText="1"/>
    </xf>
    <xf numFmtId="14" fontId="23" fillId="0" borderId="0" xfId="0" applyNumberFormat="1" applyFont="1" applyAlignment="1">
      <alignment horizontal="left" vertical="center"/>
    </xf>
    <xf numFmtId="0" fontId="24" fillId="0" borderId="0" xfId="0" applyFont="1" applyFill="1" applyAlignment="1">
      <alignment wrapText="1"/>
    </xf>
    <xf numFmtId="0" fontId="24" fillId="0" borderId="2" xfId="0" applyFont="1" applyFill="1" applyBorder="1" applyAlignment="1">
      <alignment wrapText="1"/>
    </xf>
    <xf numFmtId="0" fontId="5" fillId="2" borderId="0" xfId="0" applyFont="1" applyFill="1" applyAlignment="1">
      <alignment horizontal="center" vertical="center"/>
    </xf>
    <xf numFmtId="0" fontId="23"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0" xfId="0" applyFont="1" applyFill="1" applyAlignment="1">
      <alignment horizontal="center" vertical="center"/>
    </xf>
    <xf numFmtId="0" fontId="4" fillId="3" borderId="15" xfId="0" applyFont="1" applyFill="1" applyBorder="1" applyAlignment="1">
      <alignment horizontal="left" vertical="center" wrapText="1"/>
    </xf>
    <xf numFmtId="0" fontId="60" fillId="2" borderId="0" xfId="0" applyFont="1" applyFill="1" applyAlignment="1">
      <alignment vertical="center"/>
    </xf>
    <xf numFmtId="0" fontId="21" fillId="2" borderId="0" xfId="14" applyFont="1" applyFill="1" applyAlignment="1">
      <alignment horizontal="left" vertical="center" wrapText="1"/>
    </xf>
    <xf numFmtId="0" fontId="12" fillId="2" borderId="0" xfId="14" applyFont="1" applyFill="1" applyAlignment="1">
      <alignment horizontal="left" vertical="center" wrapText="1"/>
    </xf>
    <xf numFmtId="0" fontId="21" fillId="2" borderId="0" xfId="14" applyFont="1" applyFill="1" applyAlignment="1">
      <alignment vertical="center" wrapText="1"/>
    </xf>
    <xf numFmtId="0" fontId="16" fillId="2" borderId="0" xfId="0" applyFont="1" applyFill="1" applyAlignment="1">
      <alignment horizontal="left" vertical="top" wrapText="1" indent="1"/>
    </xf>
    <xf numFmtId="0" fontId="4" fillId="3" borderId="21" xfId="0" applyFont="1" applyFill="1" applyBorder="1" applyAlignment="1">
      <alignment horizontal="left" vertical="center" wrapText="1"/>
    </xf>
    <xf numFmtId="0" fontId="16" fillId="14" borderId="0" xfId="0" applyFont="1" applyFill="1" applyAlignment="1">
      <alignment horizontal="left" vertical="top" wrapText="1" indent="1"/>
    </xf>
    <xf numFmtId="165" fontId="12" fillId="14" borderId="0" xfId="1" applyNumberFormat="1" applyFont="1" applyFill="1" applyAlignment="1">
      <alignment horizontal="right" vertical="top" wrapText="1"/>
    </xf>
    <xf numFmtId="165" fontId="12" fillId="14" borderId="0" xfId="1" applyNumberFormat="1" applyFont="1" applyFill="1" applyAlignment="1">
      <alignment horizontal="left" vertical="top" wrapText="1"/>
    </xf>
    <xf numFmtId="0" fontId="12" fillId="2" borderId="2" xfId="0" applyFont="1" applyFill="1" applyBorder="1" applyAlignment="1">
      <alignment horizontal="left" vertical="top" wrapText="1"/>
    </xf>
    <xf numFmtId="165" fontId="12" fillId="2" borderId="2" xfId="1" applyNumberFormat="1" applyFont="1" applyFill="1" applyBorder="1" applyAlignment="1">
      <alignment horizontal="left" vertical="top" wrapText="1"/>
    </xf>
    <xf numFmtId="0" fontId="4" fillId="3" borderId="0" xfId="0" applyFont="1" applyFill="1" applyAlignment="1">
      <alignment horizontal="left" vertical="top"/>
    </xf>
    <xf numFmtId="14" fontId="4" fillId="3" borderId="0" xfId="0" applyNumberFormat="1" applyFont="1" applyFill="1" applyAlignment="1">
      <alignment horizontal="center" vertical="center" wrapText="1"/>
    </xf>
    <xf numFmtId="0" fontId="21" fillId="2" borderId="0" xfId="0" applyFont="1" applyFill="1" applyAlignment="1">
      <alignment horizontal="left" vertical="center"/>
    </xf>
    <xf numFmtId="0" fontId="21" fillId="2" borderId="1" xfId="0" applyFont="1" applyFill="1" applyBorder="1" applyAlignment="1">
      <alignment horizontal="left" vertical="center"/>
    </xf>
    <xf numFmtId="165" fontId="12" fillId="5" borderId="1" xfId="1" applyNumberFormat="1" applyFont="1" applyFill="1" applyBorder="1" applyAlignment="1">
      <alignment horizontal="left" vertical="top" wrapText="1"/>
    </xf>
    <xf numFmtId="0" fontId="21" fillId="2" borderId="0" xfId="0" applyFont="1" applyFill="1" applyAlignment="1">
      <alignment horizontal="left"/>
    </xf>
    <xf numFmtId="0" fontId="12" fillId="0" borderId="23" xfId="12" applyFont="1" applyBorder="1" applyAlignment="1">
      <alignment horizontal="left" vertical="center" wrapText="1"/>
    </xf>
    <xf numFmtId="0" fontId="12" fillId="0" borderId="23" xfId="5" applyFont="1" applyBorder="1" applyAlignment="1">
      <alignment horizontal="left" vertical="center" wrapText="1"/>
    </xf>
    <xf numFmtId="0" fontId="21" fillId="0" borderId="5" xfId="5" applyFont="1" applyBorder="1" applyAlignment="1">
      <alignment horizontal="left" vertical="center"/>
    </xf>
    <xf numFmtId="0" fontId="12" fillId="2" borderId="0" xfId="0" applyFont="1" applyFill="1" applyAlignment="1">
      <alignment horizontal="right" vertical="top" wrapText="1"/>
    </xf>
    <xf numFmtId="165" fontId="4" fillId="3" borderId="0" xfId="1" quotePrefix="1" applyNumberFormat="1" applyFont="1" applyFill="1" applyAlignment="1">
      <alignment horizontal="center" vertical="center" wrapText="1"/>
    </xf>
    <xf numFmtId="173" fontId="21" fillId="2" borderId="1" xfId="3" applyNumberFormat="1" applyFont="1" applyFill="1" applyBorder="1" applyAlignment="1">
      <alignment horizontal="right" vertical="top" wrapText="1"/>
    </xf>
    <xf numFmtId="173" fontId="5" fillId="2" borderId="1" xfId="3" applyNumberFormat="1" applyFont="1" applyFill="1" applyBorder="1" applyAlignment="1">
      <alignment horizontal="right"/>
    </xf>
    <xf numFmtId="9" fontId="21" fillId="4" borderId="0" xfId="3" applyFont="1" applyFill="1" applyBorder="1" applyAlignment="1">
      <alignment horizontal="left" vertical="top" wrapText="1"/>
    </xf>
    <xf numFmtId="173" fontId="21" fillId="2" borderId="0" xfId="3" applyNumberFormat="1" applyFont="1" applyFill="1" applyBorder="1" applyAlignment="1">
      <alignment horizontal="right" vertical="top" wrapText="1"/>
    </xf>
    <xf numFmtId="173" fontId="21" fillId="4" borderId="0" xfId="3" applyNumberFormat="1" applyFont="1" applyFill="1" applyBorder="1" applyAlignment="1">
      <alignment horizontal="left" vertical="top" wrapText="1"/>
    </xf>
    <xf numFmtId="9" fontId="5" fillId="2" borderId="0" xfId="3" applyFont="1" applyFill="1"/>
    <xf numFmtId="9" fontId="5" fillId="2" borderId="1" xfId="3" applyFont="1" applyFill="1" applyBorder="1"/>
    <xf numFmtId="9" fontId="21" fillId="2" borderId="0" xfId="3" applyNumberFormat="1" applyFont="1" applyFill="1" applyBorder="1"/>
    <xf numFmtId="9" fontId="21" fillId="2" borderId="0" xfId="0" applyNumberFormat="1" applyFont="1" applyFill="1" applyBorder="1"/>
    <xf numFmtId="9" fontId="10" fillId="3" borderId="0" xfId="0" applyNumberFormat="1" applyFont="1" applyFill="1" applyBorder="1" applyAlignment="1">
      <alignment horizontal="center" vertical="center" wrapText="1"/>
    </xf>
    <xf numFmtId="0" fontId="10" fillId="3" borderId="0" xfId="0" applyFont="1" applyFill="1"/>
    <xf numFmtId="0" fontId="5" fillId="0" borderId="0" xfId="0" applyFont="1" applyFill="1"/>
    <xf numFmtId="10" fontId="12" fillId="2" borderId="0" xfId="3" applyNumberFormat="1" applyFont="1" applyFill="1" applyBorder="1" applyAlignment="1">
      <alignment horizontal="right" vertical="top" wrapText="1"/>
    </xf>
    <xf numFmtId="10" fontId="21" fillId="2" borderId="0" xfId="3" applyNumberFormat="1" applyFont="1" applyFill="1" applyBorder="1" applyAlignment="1">
      <alignment horizontal="right" vertical="top" wrapText="1"/>
    </xf>
    <xf numFmtId="10" fontId="24" fillId="2" borderId="5" xfId="3" applyNumberFormat="1" applyFont="1" applyFill="1" applyBorder="1" applyAlignment="1">
      <alignment horizontal="right" vertical="top" wrapText="1"/>
    </xf>
    <xf numFmtId="10" fontId="21" fillId="2" borderId="0" xfId="3" applyNumberFormat="1" applyFont="1" applyFill="1" applyBorder="1" applyAlignment="1">
      <alignment horizontal="right"/>
    </xf>
    <xf numFmtId="165" fontId="24" fillId="2" borderId="4" xfId="1" applyNumberFormat="1" applyFont="1" applyFill="1" applyBorder="1" applyAlignment="1">
      <alignment wrapText="1"/>
    </xf>
    <xf numFmtId="177" fontId="24" fillId="2" borderId="4" xfId="3" applyNumberFormat="1" applyFont="1" applyFill="1" applyBorder="1" applyAlignment="1">
      <alignment wrapText="1"/>
    </xf>
    <xf numFmtId="9" fontId="24" fillId="2" borderId="4" xfId="3" applyFont="1" applyFill="1" applyBorder="1" applyAlignment="1">
      <alignment wrapText="1"/>
    </xf>
    <xf numFmtId="177" fontId="21" fillId="2" borderId="0" xfId="3" applyNumberFormat="1" applyFont="1" applyFill="1"/>
    <xf numFmtId="164" fontId="21" fillId="2" borderId="1" xfId="0" applyNumberFormat="1" applyFont="1" applyFill="1" applyBorder="1"/>
    <xf numFmtId="178" fontId="21" fillId="2" borderId="0" xfId="3" applyNumberFormat="1" applyFont="1" applyFill="1" applyBorder="1"/>
    <xf numFmtId="178" fontId="24" fillId="2" borderId="5" xfId="3" applyNumberFormat="1" applyFont="1" applyFill="1" applyBorder="1"/>
    <xf numFmtId="0" fontId="11" fillId="2" borderId="0" xfId="0" applyFont="1" applyFill="1" applyAlignment="1">
      <alignment horizontal="left" vertical="top"/>
    </xf>
    <xf numFmtId="165" fontId="21" fillId="14" borderId="0" xfId="1" applyNumberFormat="1" applyFont="1" applyFill="1" applyBorder="1" applyAlignment="1">
      <alignment horizontal="center" vertical="top" wrapText="1"/>
    </xf>
    <xf numFmtId="165" fontId="12" fillId="2" borderId="0" xfId="1" applyNumberFormat="1" applyFont="1" applyFill="1" applyBorder="1" applyAlignment="1">
      <alignment horizontal="left" vertical="center" wrapText="1"/>
    </xf>
    <xf numFmtId="165" fontId="12" fillId="2" borderId="0" xfId="1" applyNumberFormat="1" applyFont="1" applyFill="1" applyBorder="1" applyAlignment="1">
      <alignment vertical="center" wrapText="1"/>
    </xf>
    <xf numFmtId="165" fontId="12" fillId="2" borderId="0" xfId="1" applyNumberFormat="1" applyFont="1" applyFill="1" applyBorder="1" applyAlignment="1">
      <alignment horizontal="left" vertical="center"/>
    </xf>
    <xf numFmtId="165" fontId="12" fillId="2" borderId="4" xfId="1" applyNumberFormat="1" applyFont="1" applyFill="1" applyBorder="1" applyAlignment="1">
      <alignment horizontal="left" vertical="center" wrapText="1"/>
    </xf>
    <xf numFmtId="10" fontId="12" fillId="2" borderId="0" xfId="3" applyNumberFormat="1" applyFont="1" applyFill="1" applyBorder="1" applyAlignment="1">
      <alignment horizontal="right" vertical="center"/>
    </xf>
    <xf numFmtId="10" fontId="12" fillId="2" borderId="1" xfId="3" applyNumberFormat="1" applyFont="1" applyFill="1" applyBorder="1" applyAlignment="1">
      <alignment horizontal="right" vertical="center"/>
    </xf>
    <xf numFmtId="0" fontId="5" fillId="2" borderId="1" xfId="0" applyFont="1" applyFill="1" applyBorder="1" applyAlignment="1">
      <alignment horizontal="right"/>
    </xf>
    <xf numFmtId="3" fontId="21" fillId="2" borderId="0" xfId="0" applyNumberFormat="1" applyFont="1" applyFill="1" applyBorder="1" applyAlignment="1">
      <alignment horizontal="right" wrapText="1"/>
    </xf>
    <xf numFmtId="0" fontId="0" fillId="0" borderId="0" xfId="0" applyFill="1"/>
    <xf numFmtId="0" fontId="5" fillId="2" borderId="0" xfId="0" applyFont="1" applyFill="1" applyAlignment="1">
      <alignment horizontal="center" vertical="center" wrapText="1"/>
    </xf>
    <xf numFmtId="0" fontId="23" fillId="2" borderId="0" xfId="0" applyFont="1" applyFill="1" applyAlignment="1">
      <alignment horizontal="center" vertical="center"/>
    </xf>
    <xf numFmtId="0" fontId="23" fillId="2" borderId="0" xfId="0" applyFont="1" applyFill="1" applyAlignment="1">
      <alignment horizontal="center" vertical="center" wrapText="1"/>
    </xf>
    <xf numFmtId="168" fontId="24" fillId="2" borderId="0" xfId="0" applyNumberFormat="1" applyFont="1" applyFill="1" applyBorder="1" applyAlignment="1">
      <alignment wrapText="1"/>
    </xf>
    <xf numFmtId="165" fontId="21" fillId="11" borderId="0" xfId="1" applyNumberFormat="1" applyFont="1" applyFill="1"/>
    <xf numFmtId="0" fontId="23" fillId="2" borderId="0" xfId="0" applyFont="1" applyFill="1" applyBorder="1" applyAlignment="1">
      <alignment horizontal="center" vertical="center"/>
    </xf>
    <xf numFmtId="0" fontId="7" fillId="3" borderId="0" xfId="0" applyFont="1" applyFill="1" applyAlignment="1">
      <alignment horizontal="center" vertical="center"/>
    </xf>
    <xf numFmtId="0" fontId="7" fillId="3" borderId="0" xfId="0" applyFont="1" applyFill="1" applyAlignment="1">
      <alignment horizontal="center" vertical="center" wrapText="1"/>
    </xf>
    <xf numFmtId="0" fontId="19" fillId="2" borderId="0"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19" fillId="2" borderId="0" xfId="0" applyFont="1" applyFill="1" applyAlignment="1">
      <alignment horizontal="left" vertical="center" wrapText="1"/>
    </xf>
    <xf numFmtId="0" fontId="10" fillId="3" borderId="0" xfId="0" applyFont="1" applyFill="1" applyAlignment="1">
      <alignment horizontal="center" vertical="center" wrapText="1"/>
    </xf>
    <xf numFmtId="0" fontId="10" fillId="3" borderId="3" xfId="0" applyFont="1" applyFill="1" applyBorder="1" applyAlignment="1">
      <alignment horizontal="center" vertical="center" wrapText="1"/>
    </xf>
    <xf numFmtId="0" fontId="12" fillId="2" borderId="0" xfId="0" applyFont="1" applyFill="1" applyAlignment="1">
      <alignment horizontal="left" vertical="top" wrapText="1"/>
    </xf>
    <xf numFmtId="0" fontId="20" fillId="2" borderId="0" xfId="0" applyFont="1" applyFill="1" applyAlignment="1">
      <alignment horizontal="left" vertical="center" wrapText="1"/>
    </xf>
    <xf numFmtId="0" fontId="10" fillId="3" borderId="0" xfId="0" applyFont="1" applyFill="1" applyAlignment="1">
      <alignment horizontal="center" vertical="center"/>
    </xf>
    <xf numFmtId="0" fontId="21" fillId="2" borderId="0" xfId="0" applyFont="1" applyFill="1" applyBorder="1" applyAlignment="1">
      <alignment wrapText="1"/>
    </xf>
    <xf numFmtId="0" fontId="4" fillId="3" borderId="0" xfId="0" applyFont="1" applyFill="1" applyBorder="1" applyAlignment="1">
      <alignment horizontal="center" vertical="center" wrapText="1"/>
    </xf>
    <xf numFmtId="0" fontId="46" fillId="3" borderId="0" xfId="0" applyFont="1" applyFill="1" applyBorder="1" applyAlignment="1">
      <alignment horizontal="center" vertical="center" wrapText="1"/>
    </xf>
    <xf numFmtId="0" fontId="45" fillId="2" borderId="0" xfId="0" applyFont="1" applyFill="1" applyBorder="1" applyAlignment="1">
      <alignment horizontal="left" vertical="center" wrapText="1"/>
    </xf>
    <xf numFmtId="0" fontId="46" fillId="3" borderId="3" xfId="0" applyFont="1" applyFill="1" applyBorder="1" applyAlignment="1">
      <alignment horizontal="center" vertical="center" wrapText="1"/>
    </xf>
    <xf numFmtId="0" fontId="49" fillId="3" borderId="0" xfId="0" applyFont="1" applyFill="1" applyBorder="1" applyAlignment="1">
      <alignment horizontal="left" vertical="center" wrapText="1"/>
    </xf>
    <xf numFmtId="0" fontId="46" fillId="3" borderId="0" xfId="0" applyFont="1" applyFill="1" applyBorder="1" applyAlignment="1">
      <alignment horizontal="left" vertical="center" wrapText="1"/>
    </xf>
    <xf numFmtId="0" fontId="46" fillId="3" borderId="3" xfId="0" applyFont="1" applyFill="1" applyBorder="1" applyAlignment="1">
      <alignment horizontal="left" vertical="center" wrapText="1"/>
    </xf>
    <xf numFmtId="0" fontId="11" fillId="2" borderId="0" xfId="9" applyFont="1" applyFill="1" applyBorder="1" applyAlignment="1">
      <alignment horizontal="left" vertical="center"/>
    </xf>
    <xf numFmtId="0" fontId="4" fillId="3" borderId="0" xfId="0" applyFont="1" applyFill="1" applyBorder="1" applyAlignment="1">
      <alignment horizontal="center" vertical="center"/>
    </xf>
    <xf numFmtId="0" fontId="29" fillId="2" borderId="3" xfId="0" applyFont="1" applyFill="1" applyBorder="1" applyAlignment="1">
      <alignment horizontal="left" vertical="center" wrapText="1"/>
    </xf>
    <xf numFmtId="0" fontId="4" fillId="3" borderId="8" xfId="0" applyFont="1" applyFill="1" applyBorder="1" applyAlignment="1">
      <alignment vertical="center" wrapText="1"/>
    </xf>
    <xf numFmtId="0" fontId="0" fillId="0" borderId="8" xfId="0" applyFont="1" applyBorder="1" applyAlignment="1">
      <alignment vertical="center"/>
    </xf>
    <xf numFmtId="0" fontId="0" fillId="0" borderId="3" xfId="0" applyFont="1" applyBorder="1" applyAlignment="1">
      <alignment vertical="center"/>
    </xf>
    <xf numFmtId="0" fontId="4" fillId="3" borderId="8" xfId="0" applyFont="1" applyFill="1" applyBorder="1" applyAlignment="1">
      <alignment horizontal="center" vertical="center" wrapText="1"/>
    </xf>
    <xf numFmtId="0" fontId="0" fillId="0" borderId="8" xfId="0" applyFont="1" applyBorder="1" applyAlignment="1">
      <alignment horizontal="center" vertical="center" wrapText="1"/>
    </xf>
    <xf numFmtId="0" fontId="0" fillId="0" borderId="3" xfId="0" applyFont="1" applyBorder="1" applyAlignment="1">
      <alignment horizontal="center" vertical="center" wrapText="1"/>
    </xf>
    <xf numFmtId="0" fontId="52" fillId="3" borderId="19" xfId="0" applyFont="1" applyFill="1" applyBorder="1" applyAlignment="1">
      <alignment horizontal="center" vertical="center" wrapText="1"/>
    </xf>
    <xf numFmtId="0" fontId="52" fillId="3" borderId="3" xfId="0" applyFont="1" applyFill="1" applyBorder="1" applyAlignment="1">
      <alignment horizontal="center" vertical="center" wrapText="1"/>
    </xf>
    <xf numFmtId="0" fontId="52" fillId="3" borderId="29" xfId="0" applyFont="1" applyFill="1" applyBorder="1" applyAlignment="1">
      <alignment horizontal="center" vertical="center" wrapText="1"/>
    </xf>
    <xf numFmtId="0" fontId="52" fillId="3" borderId="21" xfId="0" applyFont="1" applyFill="1" applyBorder="1" applyAlignment="1">
      <alignment horizontal="center" vertical="center" wrapText="1"/>
    </xf>
    <xf numFmtId="0" fontId="52" fillId="3" borderId="27" xfId="0" applyFont="1" applyFill="1" applyBorder="1" applyAlignment="1">
      <alignment horizontal="center" vertical="center" wrapText="1"/>
    </xf>
    <xf numFmtId="0" fontId="52" fillId="3" borderId="15" xfId="0" applyFont="1" applyFill="1" applyBorder="1" applyAlignment="1">
      <alignment horizontal="center" vertical="center" wrapText="1"/>
    </xf>
    <xf numFmtId="0" fontId="52" fillId="3" borderId="16" xfId="0" applyFont="1" applyFill="1" applyBorder="1" applyAlignment="1">
      <alignment horizontal="center" vertical="center" wrapText="1"/>
    </xf>
    <xf numFmtId="0" fontId="52" fillId="3" borderId="25" xfId="0" applyFont="1" applyFill="1" applyBorder="1" applyAlignment="1">
      <alignment horizontal="center" vertical="center" wrapText="1"/>
    </xf>
    <xf numFmtId="0" fontId="52" fillId="3" borderId="8" xfId="0" applyFont="1" applyFill="1" applyBorder="1" applyAlignment="1">
      <alignment horizontal="center" vertical="center" wrapText="1"/>
    </xf>
    <xf numFmtId="0" fontId="52" fillId="3" borderId="20" xfId="0" applyFont="1" applyFill="1" applyBorder="1" applyAlignment="1">
      <alignment horizontal="center" vertical="center" wrapText="1"/>
    </xf>
    <xf numFmtId="0" fontId="52" fillId="3" borderId="17" xfId="0" applyFont="1" applyFill="1" applyBorder="1" applyAlignment="1">
      <alignment horizontal="center" vertical="center" wrapText="1"/>
    </xf>
    <xf numFmtId="0" fontId="52" fillId="3" borderId="28" xfId="0" applyFont="1" applyFill="1" applyBorder="1" applyAlignment="1">
      <alignment horizontal="center" vertical="center" wrapText="1"/>
    </xf>
    <xf numFmtId="0" fontId="4" fillId="3" borderId="0" xfId="0" applyFont="1" applyFill="1" applyBorder="1" applyAlignment="1">
      <alignment horizontal="left" wrapText="1"/>
    </xf>
    <xf numFmtId="0" fontId="52" fillId="3" borderId="24" xfId="0" applyFont="1" applyFill="1" applyBorder="1" applyAlignment="1">
      <alignment horizontal="left" wrapText="1"/>
    </xf>
    <xf numFmtId="0" fontId="4" fillId="3" borderId="3" xfId="0" applyFont="1" applyFill="1" applyBorder="1" applyAlignment="1">
      <alignment horizontal="center" vertical="top" wrapText="1"/>
    </xf>
    <xf numFmtId="0" fontId="46" fillId="3" borderId="16" xfId="0" applyFont="1" applyFill="1" applyBorder="1" applyAlignment="1">
      <alignment horizontal="center" vertical="center" wrapText="1"/>
    </xf>
    <xf numFmtId="0" fontId="46" fillId="3" borderId="8" xfId="0" applyFont="1" applyFill="1" applyBorder="1" applyAlignment="1">
      <alignment horizontal="center" vertical="center" wrapText="1"/>
    </xf>
    <xf numFmtId="0" fontId="46" fillId="3" borderId="20" xfId="0" applyFont="1" applyFill="1" applyBorder="1" applyAlignment="1">
      <alignment horizontal="center" vertical="center" wrapText="1"/>
    </xf>
    <xf numFmtId="0" fontId="46" fillId="3" borderId="21" xfId="0" applyFont="1" applyFill="1" applyBorder="1" applyAlignment="1">
      <alignment horizontal="center" vertical="center" wrapText="1"/>
    </xf>
    <xf numFmtId="0" fontId="46" fillId="3" borderId="27" xfId="0" applyFont="1" applyFill="1" applyBorder="1" applyAlignment="1">
      <alignment horizontal="center" vertical="center" wrapText="1"/>
    </xf>
    <xf numFmtId="0" fontId="4" fillId="3" borderId="18" xfId="0" applyFont="1" applyFill="1" applyBorder="1" applyAlignment="1">
      <alignment horizontal="left" vertical="center" wrapText="1"/>
    </xf>
    <xf numFmtId="0" fontId="46" fillId="3" borderId="24" xfId="0" applyFont="1" applyFill="1" applyBorder="1" applyAlignment="1">
      <alignment horizontal="left" vertical="center" wrapText="1"/>
    </xf>
    <xf numFmtId="0" fontId="46" fillId="3" borderId="18" xfId="0" applyFont="1" applyFill="1" applyBorder="1" applyAlignment="1">
      <alignment horizontal="left" vertical="center" wrapText="1"/>
    </xf>
    <xf numFmtId="0" fontId="46" fillId="3" borderId="25" xfId="0" applyFont="1" applyFill="1" applyBorder="1" applyAlignment="1">
      <alignment horizontal="left" vertical="center" wrapText="1"/>
    </xf>
    <xf numFmtId="0" fontId="46" fillId="3" borderId="26" xfId="0" applyFont="1" applyFill="1" applyBorder="1" applyAlignment="1">
      <alignment horizontal="left" vertical="center" wrapText="1"/>
    </xf>
    <xf numFmtId="0" fontId="46" fillId="3" borderId="19" xfId="0" applyFont="1" applyFill="1" applyBorder="1" applyAlignment="1">
      <alignment horizontal="center" vertical="center" wrapText="1"/>
    </xf>
    <xf numFmtId="0" fontId="46" fillId="3" borderId="29" xfId="0" applyFont="1" applyFill="1" applyBorder="1" applyAlignment="1">
      <alignment horizontal="center" vertical="center" wrapText="1"/>
    </xf>
    <xf numFmtId="0" fontId="46" fillId="3" borderId="18" xfId="0" applyFont="1" applyFill="1" applyBorder="1" applyAlignment="1">
      <alignment horizontal="center" vertical="center" wrapText="1"/>
    </xf>
    <xf numFmtId="0" fontId="46" fillId="3" borderId="15" xfId="0" applyFont="1" applyFill="1" applyBorder="1" applyAlignment="1">
      <alignment horizontal="center" vertical="center" wrapText="1"/>
    </xf>
    <xf numFmtId="0" fontId="4" fillId="3" borderId="25" xfId="0" applyFont="1" applyFill="1" applyBorder="1" applyAlignment="1">
      <alignment horizontal="left" vertical="center" wrapText="1"/>
    </xf>
    <xf numFmtId="0" fontId="4" fillId="3" borderId="26" xfId="0" applyFont="1" applyFill="1" applyBorder="1" applyAlignment="1">
      <alignment horizontal="left" vertical="center" wrapText="1"/>
    </xf>
    <xf numFmtId="0" fontId="4" fillId="3" borderId="19"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0" xfId="0" applyFont="1" applyFill="1" applyAlignment="1">
      <alignment horizontal="center" vertical="center" wrapText="1"/>
    </xf>
    <xf numFmtId="0" fontId="26" fillId="3" borderId="3" xfId="0" applyFont="1" applyFill="1" applyBorder="1" applyAlignment="1">
      <alignment horizontal="center" vertical="center" wrapText="1"/>
    </xf>
    <xf numFmtId="0" fontId="53" fillId="3" borderId="0" xfId="0" applyFont="1" applyFill="1" applyBorder="1" applyAlignment="1">
      <alignment horizontal="center" vertical="center"/>
    </xf>
    <xf numFmtId="0" fontId="53" fillId="3" borderId="0" xfId="0" applyFont="1" applyFill="1" applyBorder="1" applyAlignment="1">
      <alignment horizontal="center" vertical="center" wrapText="1"/>
    </xf>
    <xf numFmtId="0" fontId="53" fillId="3" borderId="3" xfId="0" applyFont="1" applyFill="1" applyBorder="1" applyAlignment="1">
      <alignment horizontal="center" vertical="center" wrapText="1"/>
    </xf>
    <xf numFmtId="0" fontId="24" fillId="2" borderId="22" xfId="0" applyFont="1" applyFill="1" applyBorder="1" applyAlignment="1">
      <alignment horizontal="center"/>
    </xf>
    <xf numFmtId="0" fontId="11" fillId="5" borderId="0" xfId="0" applyFont="1" applyFill="1" applyBorder="1" applyAlignment="1">
      <alignment horizontal="left" vertical="top" wrapText="1"/>
    </xf>
    <xf numFmtId="165" fontId="11" fillId="5" borderId="0" xfId="1" applyNumberFormat="1" applyFont="1" applyFill="1" applyBorder="1" applyAlignment="1">
      <alignment horizontal="left" vertical="top" wrapText="1"/>
    </xf>
    <xf numFmtId="0" fontId="4" fillId="3" borderId="21"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59" fillId="2" borderId="0" xfId="0" applyFont="1" applyFill="1" applyAlignment="1">
      <alignment horizontal="left" vertical="top" wrapText="1"/>
    </xf>
    <xf numFmtId="0" fontId="18" fillId="3" borderId="0" xfId="0" applyFont="1" applyFill="1" applyBorder="1" applyAlignment="1">
      <alignment horizontal="center" vertical="center"/>
    </xf>
    <xf numFmtId="0" fontId="4" fillId="3" borderId="29" xfId="0" applyFont="1" applyFill="1" applyBorder="1" applyAlignment="1">
      <alignment horizontal="center" vertical="center" wrapText="1"/>
    </xf>
    <xf numFmtId="14" fontId="4" fillId="3" borderId="8" xfId="0" applyNumberFormat="1" applyFont="1" applyFill="1" applyBorder="1" applyAlignment="1">
      <alignment horizontal="left" vertical="center"/>
    </xf>
    <xf numFmtId="14" fontId="4" fillId="3" borderId="0" xfId="0" applyNumberFormat="1" applyFont="1" applyFill="1" applyAlignment="1">
      <alignment horizontal="left" vertical="center"/>
    </xf>
    <xf numFmtId="14" fontId="4" fillId="3" borderId="16" xfId="0" applyNumberFormat="1" applyFont="1" applyFill="1" applyBorder="1" applyAlignment="1">
      <alignment horizontal="center" vertical="top" wrapText="1"/>
    </xf>
    <xf numFmtId="14" fontId="4" fillId="3" borderId="20" xfId="0" applyNumberFormat="1" applyFont="1" applyFill="1" applyBorder="1" applyAlignment="1">
      <alignment horizontal="center" vertical="top" wrapText="1"/>
    </xf>
    <xf numFmtId="14" fontId="4" fillId="3" borderId="16" xfId="0" applyNumberFormat="1" applyFont="1" applyFill="1" applyBorder="1" applyAlignment="1">
      <alignment horizontal="center" vertical="top"/>
    </xf>
    <xf numFmtId="14" fontId="4" fillId="3" borderId="8" xfId="0" applyNumberFormat="1" applyFont="1" applyFill="1" applyBorder="1" applyAlignment="1">
      <alignment horizontal="center" vertical="top"/>
    </xf>
    <xf numFmtId="14" fontId="4" fillId="3" borderId="18"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29" xfId="0" applyFont="1" applyBorder="1" applyAlignment="1">
      <alignment horizontal="center" vertical="center" wrapText="1"/>
    </xf>
    <xf numFmtId="0" fontId="4" fillId="3" borderId="8"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21" fillId="2" borderId="0" xfId="0" applyFont="1" applyFill="1" applyAlignment="1">
      <alignment horizontal="left" vertical="top" wrapText="1"/>
    </xf>
    <xf numFmtId="0" fontId="21" fillId="2" borderId="0" xfId="0" applyFont="1" applyFill="1" applyAlignment="1">
      <alignment horizontal="left" vertical="top"/>
    </xf>
  </cellXfs>
  <cellStyles count="15">
    <cellStyle name="=C:\WINNT35\SYSTEM32\COMMAND.COM" xfId="9" xr:uid="{00000000-0005-0000-0000-000000000000}"/>
    <cellStyle name="Comma 10" xfId="7" xr:uid="{00000000-0005-0000-0000-000001000000}"/>
    <cellStyle name="greyed" xfId="10" xr:uid="{00000000-0005-0000-0000-000002000000}"/>
    <cellStyle name="Heading 1 2" xfId="8" xr:uid="{00000000-0005-0000-0000-000003000000}"/>
    <cellStyle name="Heading 2 2" xfId="13" xr:uid="{00000000-0005-0000-0000-000004000000}"/>
    <cellStyle name="Komma" xfId="1" builtinId="3"/>
    <cellStyle name="Link" xfId="2" builtinId="8"/>
    <cellStyle name="Normal" xfId="0" builtinId="0"/>
    <cellStyle name="Normal 2" xfId="5" xr:uid="{00000000-0005-0000-0000-000008000000}"/>
    <cellStyle name="Normal 2 2" xfId="12" xr:uid="{00000000-0005-0000-0000-000009000000}"/>
    <cellStyle name="Normal 2 2 2 2" xfId="4" xr:uid="{00000000-0005-0000-0000-00000A000000}"/>
    <cellStyle name="Normal 2 3" xfId="14" xr:uid="{3C544144-A18A-40BF-97AD-E178FD66CCAE}"/>
    <cellStyle name="optionalExposure" xfId="11" xr:uid="{00000000-0005-0000-0000-00000B000000}"/>
    <cellStyle name="Procent" xfId="3" builtinId="5"/>
    <cellStyle name="Procent 2" xfId="6" xr:uid="{00000000-0005-0000-0000-00000D000000}"/>
  </cellStyles>
  <dxfs count="13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hyperlink" Target="#Index!A1"/></Relationships>
</file>

<file path=xl/drawings/_rels/drawing10.xml.rels><?xml version="1.0" encoding="UTF-8" standalone="yes"?>
<Relationships xmlns="http://schemas.openxmlformats.org/package/2006/relationships"><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1" Type="http://schemas.openxmlformats.org/officeDocument/2006/relationships/hyperlink" Target="#Index!A1"/></Relationships>
</file>

<file path=xl/drawings/_rels/drawing15.xml.rels><?xml version="1.0" encoding="UTF-8" standalone="yes"?>
<Relationships xmlns="http://schemas.openxmlformats.org/package/2006/relationships"><Relationship Id="rId1" Type="http://schemas.openxmlformats.org/officeDocument/2006/relationships/hyperlink" Target="#Index!A1"/></Relationships>
</file>

<file path=xl/drawings/_rels/drawing16.xml.rels><?xml version="1.0" encoding="UTF-8" standalone="yes"?>
<Relationships xmlns="http://schemas.openxmlformats.org/package/2006/relationships"><Relationship Id="rId1" Type="http://schemas.openxmlformats.org/officeDocument/2006/relationships/hyperlink" Target="#Index!A1"/></Relationships>
</file>

<file path=xl/drawings/_rels/drawing17.xml.rels><?xml version="1.0" encoding="UTF-8" standalone="yes"?>
<Relationships xmlns="http://schemas.openxmlformats.org/package/2006/relationships"><Relationship Id="rId1" Type="http://schemas.openxmlformats.org/officeDocument/2006/relationships/hyperlink" Target="#Index!A1"/></Relationships>
</file>

<file path=xl/drawings/_rels/drawing18.xml.rels><?xml version="1.0" encoding="UTF-8" standalone="yes"?>
<Relationships xmlns="http://schemas.openxmlformats.org/package/2006/relationships"><Relationship Id="rId1" Type="http://schemas.openxmlformats.org/officeDocument/2006/relationships/hyperlink" Target="#Index!A1"/></Relationships>
</file>

<file path=xl/drawings/_rels/drawing19.xml.rels><?xml version="1.0" encoding="UTF-8" standalone="yes"?>
<Relationships xmlns="http://schemas.openxmlformats.org/package/2006/relationships"><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1" Type="http://schemas.openxmlformats.org/officeDocument/2006/relationships/hyperlink" Target="#Index!A1"/></Relationships>
</file>

<file path=xl/drawings/_rels/drawing20.xml.rels><?xml version="1.0" encoding="UTF-8" standalone="yes"?>
<Relationships xmlns="http://schemas.openxmlformats.org/package/2006/relationships"><Relationship Id="rId1" Type="http://schemas.openxmlformats.org/officeDocument/2006/relationships/hyperlink" Target="#Index!A1"/></Relationships>
</file>

<file path=xl/drawings/_rels/drawing21.xml.rels><?xml version="1.0" encoding="UTF-8" standalone="yes"?>
<Relationships xmlns="http://schemas.openxmlformats.org/package/2006/relationships"><Relationship Id="rId1" Type="http://schemas.openxmlformats.org/officeDocument/2006/relationships/hyperlink" Target="#Index!A1"/></Relationships>
</file>

<file path=xl/drawings/_rels/drawing22.xml.rels><?xml version="1.0" encoding="UTF-8" standalone="yes"?>
<Relationships xmlns="http://schemas.openxmlformats.org/package/2006/relationships"><Relationship Id="rId1" Type="http://schemas.openxmlformats.org/officeDocument/2006/relationships/hyperlink" Target="#Index!A1"/></Relationships>
</file>

<file path=xl/drawings/_rels/drawing23.xml.rels><?xml version="1.0" encoding="UTF-8" standalone="yes"?>
<Relationships xmlns="http://schemas.openxmlformats.org/package/2006/relationships"><Relationship Id="rId1" Type="http://schemas.openxmlformats.org/officeDocument/2006/relationships/hyperlink" Target="#Index!A1"/></Relationships>
</file>

<file path=xl/drawings/_rels/drawing24.xml.rels><?xml version="1.0" encoding="UTF-8" standalone="yes"?>
<Relationships xmlns="http://schemas.openxmlformats.org/package/2006/relationships"><Relationship Id="rId1" Type="http://schemas.openxmlformats.org/officeDocument/2006/relationships/hyperlink" Target="#Index!A1"/></Relationships>
</file>

<file path=xl/drawings/_rels/drawing25.xml.rels><?xml version="1.0" encoding="UTF-8" standalone="yes"?>
<Relationships xmlns="http://schemas.openxmlformats.org/package/2006/relationships"><Relationship Id="rId1" Type="http://schemas.openxmlformats.org/officeDocument/2006/relationships/hyperlink" Target="#Index!A1"/></Relationships>
</file>

<file path=xl/drawings/_rels/drawing26.xml.rels><?xml version="1.0" encoding="UTF-8" standalone="yes"?>
<Relationships xmlns="http://schemas.openxmlformats.org/package/2006/relationships"><Relationship Id="rId1" Type="http://schemas.openxmlformats.org/officeDocument/2006/relationships/hyperlink" Target="#Index!A1"/></Relationships>
</file>

<file path=xl/drawings/_rels/drawing27.xml.rels><?xml version="1.0" encoding="UTF-8" standalone="yes"?>
<Relationships xmlns="http://schemas.openxmlformats.org/package/2006/relationships"><Relationship Id="rId1" Type="http://schemas.openxmlformats.org/officeDocument/2006/relationships/hyperlink" Target="#Index!A1"/></Relationships>
</file>

<file path=xl/drawings/_rels/drawing28.xml.rels><?xml version="1.0" encoding="UTF-8" standalone="yes"?>
<Relationships xmlns="http://schemas.openxmlformats.org/package/2006/relationships"><Relationship Id="rId1" Type="http://schemas.openxmlformats.org/officeDocument/2006/relationships/hyperlink" Target="#Index!A1"/></Relationships>
</file>

<file path=xl/drawings/_rels/drawing29.xml.rels><?xml version="1.0" encoding="UTF-8" standalone="yes"?>
<Relationships xmlns="http://schemas.openxmlformats.org/package/2006/relationships"><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1" Type="http://schemas.openxmlformats.org/officeDocument/2006/relationships/hyperlink" Target="#Index!A1"/></Relationships>
</file>

<file path=xl/drawings/_rels/drawing30.xml.rels><?xml version="1.0" encoding="UTF-8" standalone="yes"?>
<Relationships xmlns="http://schemas.openxmlformats.org/package/2006/relationships"><Relationship Id="rId1" Type="http://schemas.openxmlformats.org/officeDocument/2006/relationships/hyperlink" Target="#Index!A1"/></Relationships>
</file>

<file path=xl/drawings/_rels/drawing31.xml.rels><?xml version="1.0" encoding="UTF-8" standalone="yes"?>
<Relationships xmlns="http://schemas.openxmlformats.org/package/2006/relationships"><Relationship Id="rId1" Type="http://schemas.openxmlformats.org/officeDocument/2006/relationships/hyperlink" Target="#Index!A1"/></Relationships>
</file>

<file path=xl/drawings/_rels/drawing32.xml.rels><?xml version="1.0" encoding="UTF-8" standalone="yes"?>
<Relationships xmlns="http://schemas.openxmlformats.org/package/2006/relationships"><Relationship Id="rId1" Type="http://schemas.openxmlformats.org/officeDocument/2006/relationships/hyperlink" Target="#Index!A1"/></Relationships>
</file>

<file path=xl/drawings/_rels/drawing33.xml.rels><?xml version="1.0" encoding="UTF-8" standalone="yes"?>
<Relationships xmlns="http://schemas.openxmlformats.org/package/2006/relationships"><Relationship Id="rId1" Type="http://schemas.openxmlformats.org/officeDocument/2006/relationships/hyperlink" Target="#Index!A1"/></Relationships>
</file>

<file path=xl/drawings/_rels/drawing34.xml.rels><?xml version="1.0" encoding="UTF-8" standalone="yes"?>
<Relationships xmlns="http://schemas.openxmlformats.org/package/2006/relationships"><Relationship Id="rId1" Type="http://schemas.openxmlformats.org/officeDocument/2006/relationships/hyperlink" Target="#Index!A1"/></Relationships>
</file>

<file path=xl/drawings/_rels/drawing35.xml.rels><?xml version="1.0" encoding="UTF-8" standalone="yes"?>
<Relationships xmlns="http://schemas.openxmlformats.org/package/2006/relationships"><Relationship Id="rId1" Type="http://schemas.openxmlformats.org/officeDocument/2006/relationships/hyperlink" Target="#Index!A1"/></Relationships>
</file>

<file path=xl/drawings/_rels/drawing36.xml.rels><?xml version="1.0" encoding="UTF-8" standalone="yes"?>
<Relationships xmlns="http://schemas.openxmlformats.org/package/2006/relationships"><Relationship Id="rId1" Type="http://schemas.openxmlformats.org/officeDocument/2006/relationships/hyperlink" Target="#Index!A1"/></Relationships>
</file>

<file path=xl/drawings/_rels/drawing37.xml.rels><?xml version="1.0" encoding="UTF-8" standalone="yes"?>
<Relationships xmlns="http://schemas.openxmlformats.org/package/2006/relationships"><Relationship Id="rId1" Type="http://schemas.openxmlformats.org/officeDocument/2006/relationships/hyperlink" Target="#Index!A1"/></Relationships>
</file>

<file path=xl/drawings/_rels/drawing38.xml.rels><?xml version="1.0" encoding="UTF-8" standalone="yes"?>
<Relationships xmlns="http://schemas.openxmlformats.org/package/2006/relationships"><Relationship Id="rId1" Type="http://schemas.openxmlformats.org/officeDocument/2006/relationships/hyperlink" Target="#Index!A1"/></Relationships>
</file>

<file path=xl/drawings/_rels/drawing39.xml.rels><?xml version="1.0" encoding="UTF-8" standalone="yes"?>
<Relationships xmlns="http://schemas.openxmlformats.org/package/2006/relationships"><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1" Type="http://schemas.openxmlformats.org/officeDocument/2006/relationships/hyperlink" Target="#Index!A1"/></Relationships>
</file>

<file path=xl/drawings/_rels/drawing40.xml.rels><?xml version="1.0" encoding="UTF-8" standalone="yes"?>
<Relationships xmlns="http://schemas.openxmlformats.org/package/2006/relationships"><Relationship Id="rId1" Type="http://schemas.openxmlformats.org/officeDocument/2006/relationships/hyperlink" Target="#Index!A1"/></Relationships>
</file>

<file path=xl/drawings/_rels/drawing41.xml.rels><?xml version="1.0" encoding="UTF-8" standalone="yes"?>
<Relationships xmlns="http://schemas.openxmlformats.org/package/2006/relationships"><Relationship Id="rId1" Type="http://schemas.openxmlformats.org/officeDocument/2006/relationships/hyperlink" Target="#Index!A1"/></Relationships>
</file>

<file path=xl/drawings/_rels/drawing42.xml.rels><?xml version="1.0" encoding="UTF-8" standalone="yes"?>
<Relationships xmlns="http://schemas.openxmlformats.org/package/2006/relationships"><Relationship Id="rId1" Type="http://schemas.openxmlformats.org/officeDocument/2006/relationships/hyperlink" Target="#Index!A1"/></Relationships>
</file>

<file path=xl/drawings/_rels/drawing43.xml.rels><?xml version="1.0" encoding="UTF-8" standalone="yes"?>
<Relationships xmlns="http://schemas.openxmlformats.org/package/2006/relationships"><Relationship Id="rId1" Type="http://schemas.openxmlformats.org/officeDocument/2006/relationships/hyperlink" Target="#Index!A1"/></Relationships>
</file>

<file path=xl/drawings/_rels/drawing44.xml.rels><?xml version="1.0" encoding="UTF-8" standalone="yes"?>
<Relationships xmlns="http://schemas.openxmlformats.org/package/2006/relationships"><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8</xdr:col>
      <xdr:colOff>247650</xdr:colOff>
      <xdr:row>1</xdr:row>
      <xdr:rowOff>457200</xdr:rowOff>
    </xdr:to>
    <xdr:sp macro="" textlink="">
      <xdr:nvSpPr>
        <xdr:cNvPr id="2" name="Proces 1">
          <a:hlinkClick xmlns:r="http://schemas.openxmlformats.org/officeDocument/2006/relationships" r:id="rId1"/>
          <a:extLst>
            <a:ext uri="{FF2B5EF4-FFF2-40B4-BE49-F238E27FC236}">
              <a16:creationId xmlns:a16="http://schemas.microsoft.com/office/drawing/2014/main" id="{A70E8438-CE5B-4969-ABA4-2E97C6245946}"/>
            </a:ext>
          </a:extLst>
        </xdr:cNvPr>
        <xdr:cNvSpPr/>
      </xdr:nvSpPr>
      <xdr:spPr>
        <a:xfrm>
          <a:off x="9620250" y="2667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0</xdr:colOff>
      <xdr:row>2</xdr:row>
      <xdr:rowOff>0</xdr:rowOff>
    </xdr:from>
    <xdr:to>
      <xdr:col>6</xdr:col>
      <xdr:colOff>247650</xdr:colOff>
      <xdr:row>5</xdr:row>
      <xdr:rowOff>161925</xdr:rowOff>
    </xdr:to>
    <xdr:sp macro="" textlink="">
      <xdr:nvSpPr>
        <xdr:cNvPr id="2" name="Proces 1">
          <a:hlinkClick xmlns:r="http://schemas.openxmlformats.org/officeDocument/2006/relationships" r:id="rId1"/>
          <a:extLst>
            <a:ext uri="{FF2B5EF4-FFF2-40B4-BE49-F238E27FC236}">
              <a16:creationId xmlns:a16="http://schemas.microsoft.com/office/drawing/2014/main" id="{F8902F56-968F-473F-AB53-2F670F221393}"/>
            </a:ext>
          </a:extLst>
        </xdr:cNvPr>
        <xdr:cNvSpPr/>
      </xdr:nvSpPr>
      <xdr:spPr>
        <a:xfrm>
          <a:off x="9239250"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247650</xdr:colOff>
      <xdr:row>4</xdr:row>
      <xdr:rowOff>161925</xdr:rowOff>
    </xdr:to>
    <xdr:sp macro="" textlink="">
      <xdr:nvSpPr>
        <xdr:cNvPr id="2" name="Proces 1">
          <a:hlinkClick xmlns:r="http://schemas.openxmlformats.org/officeDocument/2006/relationships" r:id="rId1"/>
          <a:extLst>
            <a:ext uri="{FF2B5EF4-FFF2-40B4-BE49-F238E27FC236}">
              <a16:creationId xmlns:a16="http://schemas.microsoft.com/office/drawing/2014/main" id="{66CA6D2C-3877-42ED-BC54-A57562CCD8E4}"/>
            </a:ext>
          </a:extLst>
        </xdr:cNvPr>
        <xdr:cNvSpPr/>
      </xdr:nvSpPr>
      <xdr:spPr>
        <a:xfrm>
          <a:off x="9239250"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0</xdr:colOff>
      <xdr:row>2</xdr:row>
      <xdr:rowOff>0</xdr:rowOff>
    </xdr:from>
    <xdr:to>
      <xdr:col>6</xdr:col>
      <xdr:colOff>247650</xdr:colOff>
      <xdr:row>4</xdr:row>
      <xdr:rowOff>161925</xdr:rowOff>
    </xdr:to>
    <xdr:sp macro="" textlink="">
      <xdr:nvSpPr>
        <xdr:cNvPr id="2" name="Proces 1">
          <a:hlinkClick xmlns:r="http://schemas.openxmlformats.org/officeDocument/2006/relationships" r:id="rId1"/>
          <a:extLst>
            <a:ext uri="{FF2B5EF4-FFF2-40B4-BE49-F238E27FC236}">
              <a16:creationId xmlns:a16="http://schemas.microsoft.com/office/drawing/2014/main" id="{BE95325B-7BCB-4739-A6D0-4AE199EE52FE}"/>
            </a:ext>
          </a:extLst>
        </xdr:cNvPr>
        <xdr:cNvSpPr/>
      </xdr:nvSpPr>
      <xdr:spPr>
        <a:xfrm>
          <a:off x="9239250"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561975</xdr:colOff>
      <xdr:row>2</xdr:row>
      <xdr:rowOff>9525</xdr:rowOff>
    </xdr:from>
    <xdr:to>
      <xdr:col>12</xdr:col>
      <xdr:colOff>600075</xdr:colOff>
      <xdr:row>6</xdr:row>
      <xdr:rowOff>123825</xdr:rowOff>
    </xdr:to>
    <xdr:sp macro="" textlink="">
      <xdr:nvSpPr>
        <xdr:cNvPr id="2" name="Proces 1">
          <a:hlinkClick xmlns:r="http://schemas.openxmlformats.org/officeDocument/2006/relationships" r:id="rId1"/>
          <a:extLst>
            <a:ext uri="{FF2B5EF4-FFF2-40B4-BE49-F238E27FC236}">
              <a16:creationId xmlns:a16="http://schemas.microsoft.com/office/drawing/2014/main" id="{E48BB51F-AD6B-41ED-AC37-892005463748}"/>
            </a:ext>
          </a:extLst>
        </xdr:cNvPr>
        <xdr:cNvSpPr/>
      </xdr:nvSpPr>
      <xdr:spPr>
        <a:xfrm>
          <a:off x="14592300" y="885825"/>
          <a:ext cx="857250" cy="8763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0</xdr:colOff>
      <xdr:row>2</xdr:row>
      <xdr:rowOff>9525</xdr:rowOff>
    </xdr:from>
    <xdr:to>
      <xdr:col>5</xdr:col>
      <xdr:colOff>857250</xdr:colOff>
      <xdr:row>4</xdr:row>
      <xdr:rowOff>228600</xdr:rowOff>
    </xdr:to>
    <xdr:sp macro="" textlink="">
      <xdr:nvSpPr>
        <xdr:cNvPr id="2" name="Proces 1">
          <a:hlinkClick xmlns:r="http://schemas.openxmlformats.org/officeDocument/2006/relationships" r:id="rId1"/>
          <a:extLst>
            <a:ext uri="{FF2B5EF4-FFF2-40B4-BE49-F238E27FC236}">
              <a16:creationId xmlns:a16="http://schemas.microsoft.com/office/drawing/2014/main" id="{6FA4400C-DD73-4509-95E1-0407A8591DA5}"/>
            </a:ext>
          </a:extLst>
        </xdr:cNvPr>
        <xdr:cNvSpPr/>
      </xdr:nvSpPr>
      <xdr:spPr>
        <a:xfrm>
          <a:off x="10487025" y="885825"/>
          <a:ext cx="857250" cy="6953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8</xdr:col>
      <xdr:colOff>561975</xdr:colOff>
      <xdr:row>2</xdr:row>
      <xdr:rowOff>9525</xdr:rowOff>
    </xdr:from>
    <xdr:to>
      <xdr:col>9</xdr:col>
      <xdr:colOff>600075</xdr:colOff>
      <xdr:row>5</xdr:row>
      <xdr:rowOff>123825</xdr:rowOff>
    </xdr:to>
    <xdr:sp macro="" textlink="">
      <xdr:nvSpPr>
        <xdr:cNvPr id="2" name="Proces 1">
          <a:hlinkClick xmlns:r="http://schemas.openxmlformats.org/officeDocument/2006/relationships" r:id="rId1"/>
          <a:extLst>
            <a:ext uri="{FF2B5EF4-FFF2-40B4-BE49-F238E27FC236}">
              <a16:creationId xmlns:a16="http://schemas.microsoft.com/office/drawing/2014/main" id="{E95C2E67-33CB-4F30-B016-CA09C72574F1}"/>
            </a:ext>
          </a:extLst>
        </xdr:cNvPr>
        <xdr:cNvSpPr/>
      </xdr:nvSpPr>
      <xdr:spPr>
        <a:xfrm>
          <a:off x="14592300" y="885825"/>
          <a:ext cx="857250" cy="8763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0</xdr:colOff>
      <xdr:row>1</xdr:row>
      <xdr:rowOff>0</xdr:rowOff>
    </xdr:from>
    <xdr:to>
      <xdr:col>5</xdr:col>
      <xdr:colOff>247650</xdr:colOff>
      <xdr:row>1</xdr:row>
      <xdr:rowOff>457200</xdr:rowOff>
    </xdr:to>
    <xdr:sp macro="" textlink="">
      <xdr:nvSpPr>
        <xdr:cNvPr id="2" name="Proces 1">
          <a:hlinkClick xmlns:r="http://schemas.openxmlformats.org/officeDocument/2006/relationships" r:id="rId1"/>
          <a:extLst>
            <a:ext uri="{FF2B5EF4-FFF2-40B4-BE49-F238E27FC236}">
              <a16:creationId xmlns:a16="http://schemas.microsoft.com/office/drawing/2014/main" id="{E8552E73-84A7-40F9-9AA3-79AE6673E4D4}"/>
            </a:ext>
          </a:extLst>
        </xdr:cNvPr>
        <xdr:cNvSpPr/>
      </xdr:nvSpPr>
      <xdr:spPr>
        <a:xfrm>
          <a:off x="7372350" y="2667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0</xdr:colOff>
      <xdr:row>1</xdr:row>
      <xdr:rowOff>0</xdr:rowOff>
    </xdr:from>
    <xdr:to>
      <xdr:col>5</xdr:col>
      <xdr:colOff>247650</xdr:colOff>
      <xdr:row>1</xdr:row>
      <xdr:rowOff>457200</xdr:rowOff>
    </xdr:to>
    <xdr:sp macro="" textlink="">
      <xdr:nvSpPr>
        <xdr:cNvPr id="2" name="Proces 1">
          <a:hlinkClick xmlns:r="http://schemas.openxmlformats.org/officeDocument/2006/relationships" r:id="rId1"/>
          <a:extLst>
            <a:ext uri="{FF2B5EF4-FFF2-40B4-BE49-F238E27FC236}">
              <a16:creationId xmlns:a16="http://schemas.microsoft.com/office/drawing/2014/main" id="{28482BCB-B4DF-4ECF-8C6A-05D0B3E28061}"/>
            </a:ext>
          </a:extLst>
        </xdr:cNvPr>
        <xdr:cNvSpPr/>
      </xdr:nvSpPr>
      <xdr:spPr>
        <a:xfrm>
          <a:off x="7372350" y="2667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19</xdr:col>
      <xdr:colOff>142875</xdr:colOff>
      <xdr:row>2</xdr:row>
      <xdr:rowOff>38100</xdr:rowOff>
    </xdr:from>
    <xdr:to>
      <xdr:col>20</xdr:col>
      <xdr:colOff>581025</xdr:colOff>
      <xdr:row>3</xdr:row>
      <xdr:rowOff>161925</xdr:rowOff>
    </xdr:to>
    <xdr:sp macro="" textlink="">
      <xdr:nvSpPr>
        <xdr:cNvPr id="2" name="Proces 1">
          <a:hlinkClick xmlns:r="http://schemas.openxmlformats.org/officeDocument/2006/relationships" r:id="rId1"/>
          <a:extLst>
            <a:ext uri="{FF2B5EF4-FFF2-40B4-BE49-F238E27FC236}">
              <a16:creationId xmlns:a16="http://schemas.microsoft.com/office/drawing/2014/main" id="{F44B7D9A-62CD-4E5F-A4DD-BEA5646D6919}"/>
            </a:ext>
          </a:extLst>
        </xdr:cNvPr>
        <xdr:cNvSpPr/>
      </xdr:nvSpPr>
      <xdr:spPr>
        <a:xfrm>
          <a:off x="10515600" y="914400"/>
          <a:ext cx="1123950" cy="8572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0</xdr:colOff>
      <xdr:row>2</xdr:row>
      <xdr:rowOff>0</xdr:rowOff>
    </xdr:from>
    <xdr:to>
      <xdr:col>11</xdr:col>
      <xdr:colOff>247650</xdr:colOff>
      <xdr:row>3</xdr:row>
      <xdr:rowOff>295275</xdr:rowOff>
    </xdr:to>
    <xdr:sp macro="" textlink="">
      <xdr:nvSpPr>
        <xdr:cNvPr id="2" name="Proces 1">
          <a:hlinkClick xmlns:r="http://schemas.openxmlformats.org/officeDocument/2006/relationships" r:id="rId1"/>
          <a:extLst>
            <a:ext uri="{FF2B5EF4-FFF2-40B4-BE49-F238E27FC236}">
              <a16:creationId xmlns:a16="http://schemas.microsoft.com/office/drawing/2014/main" id="{16DD7BD6-987D-4988-AB1A-B603B3BCC214}"/>
            </a:ext>
          </a:extLst>
        </xdr:cNvPr>
        <xdr:cNvSpPr/>
      </xdr:nvSpPr>
      <xdr:spPr>
        <a:xfrm>
          <a:off x="8953500" y="8763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xdr:row>
      <xdr:rowOff>0</xdr:rowOff>
    </xdr:from>
    <xdr:to>
      <xdr:col>10</xdr:col>
      <xdr:colOff>247650</xdr:colOff>
      <xdr:row>2</xdr:row>
      <xdr:rowOff>457200</xdr:rowOff>
    </xdr:to>
    <xdr:sp macro="" textlink="">
      <xdr:nvSpPr>
        <xdr:cNvPr id="2" name="Proces 1">
          <a:hlinkClick xmlns:r="http://schemas.openxmlformats.org/officeDocument/2006/relationships" r:id="rId1"/>
          <a:extLst>
            <a:ext uri="{FF2B5EF4-FFF2-40B4-BE49-F238E27FC236}">
              <a16:creationId xmlns:a16="http://schemas.microsoft.com/office/drawing/2014/main" id="{59CB55D8-2B4A-470B-BD96-99E67EE4AC64}"/>
            </a:ext>
          </a:extLst>
        </xdr:cNvPr>
        <xdr:cNvSpPr/>
      </xdr:nvSpPr>
      <xdr:spPr>
        <a:xfrm>
          <a:off x="17687925" y="8763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12</xdr:col>
      <xdr:colOff>142875</xdr:colOff>
      <xdr:row>2</xdr:row>
      <xdr:rowOff>38100</xdr:rowOff>
    </xdr:from>
    <xdr:to>
      <xdr:col>13</xdr:col>
      <xdr:colOff>581025</xdr:colOff>
      <xdr:row>3</xdr:row>
      <xdr:rowOff>161925</xdr:rowOff>
    </xdr:to>
    <xdr:sp macro="" textlink="">
      <xdr:nvSpPr>
        <xdr:cNvPr id="2" name="Proces 1">
          <a:hlinkClick xmlns:r="http://schemas.openxmlformats.org/officeDocument/2006/relationships" r:id="rId1"/>
          <a:extLst>
            <a:ext uri="{FF2B5EF4-FFF2-40B4-BE49-F238E27FC236}">
              <a16:creationId xmlns:a16="http://schemas.microsoft.com/office/drawing/2014/main" id="{07A1900A-D2DD-4A59-88AD-41158285CB5C}"/>
            </a:ext>
          </a:extLst>
        </xdr:cNvPr>
        <xdr:cNvSpPr/>
      </xdr:nvSpPr>
      <xdr:spPr>
        <a:xfrm>
          <a:off x="10515600" y="914400"/>
          <a:ext cx="1123950" cy="8572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16</xdr:col>
      <xdr:colOff>142875</xdr:colOff>
      <xdr:row>3</xdr:row>
      <xdr:rowOff>38099</xdr:rowOff>
    </xdr:from>
    <xdr:to>
      <xdr:col>18</xdr:col>
      <xdr:colOff>276225</xdr:colOff>
      <xdr:row>6</xdr:row>
      <xdr:rowOff>9524</xdr:rowOff>
    </xdr:to>
    <xdr:sp macro="" textlink="">
      <xdr:nvSpPr>
        <xdr:cNvPr id="3" name="Proces 1">
          <a:hlinkClick xmlns:r="http://schemas.openxmlformats.org/officeDocument/2006/relationships" r:id="rId1"/>
          <a:extLst>
            <a:ext uri="{FF2B5EF4-FFF2-40B4-BE49-F238E27FC236}">
              <a16:creationId xmlns:a16="http://schemas.microsoft.com/office/drawing/2014/main" id="{7FABA940-6546-41B7-BE96-E7B0A1D8E5F5}"/>
            </a:ext>
          </a:extLst>
        </xdr:cNvPr>
        <xdr:cNvSpPr/>
      </xdr:nvSpPr>
      <xdr:spPr>
        <a:xfrm>
          <a:off x="14354175" y="1076324"/>
          <a:ext cx="1619250" cy="79057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9525</xdr:colOff>
      <xdr:row>2</xdr:row>
      <xdr:rowOff>19050</xdr:rowOff>
    </xdr:from>
    <xdr:to>
      <xdr:col>11</xdr:col>
      <xdr:colOff>257175</xdr:colOff>
      <xdr:row>2</xdr:row>
      <xdr:rowOff>600075</xdr:rowOff>
    </xdr:to>
    <xdr:sp macro="" textlink="">
      <xdr:nvSpPr>
        <xdr:cNvPr id="2" name="Proces 1">
          <a:hlinkClick xmlns:r="http://schemas.openxmlformats.org/officeDocument/2006/relationships" r:id="rId1"/>
          <a:extLst>
            <a:ext uri="{FF2B5EF4-FFF2-40B4-BE49-F238E27FC236}">
              <a16:creationId xmlns:a16="http://schemas.microsoft.com/office/drawing/2014/main" id="{22FBB7DF-E343-4527-A388-108886960221}"/>
            </a:ext>
          </a:extLst>
        </xdr:cNvPr>
        <xdr:cNvSpPr/>
      </xdr:nvSpPr>
      <xdr:spPr>
        <a:xfrm>
          <a:off x="9344025" y="89535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12</xdr:col>
      <xdr:colOff>0</xdr:colOff>
      <xdr:row>2</xdr:row>
      <xdr:rowOff>0</xdr:rowOff>
    </xdr:from>
    <xdr:to>
      <xdr:col>13</xdr:col>
      <xdr:colOff>247650</xdr:colOff>
      <xdr:row>3</xdr:row>
      <xdr:rowOff>38100</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11106150" y="885825"/>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21</xdr:col>
      <xdr:colOff>0</xdr:colOff>
      <xdr:row>2</xdr:row>
      <xdr:rowOff>0</xdr:rowOff>
    </xdr:from>
    <xdr:to>
      <xdr:col>22</xdr:col>
      <xdr:colOff>247650</xdr:colOff>
      <xdr:row>4</xdr:row>
      <xdr:rowOff>9525</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1359217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16</xdr:col>
      <xdr:colOff>0</xdr:colOff>
      <xdr:row>2</xdr:row>
      <xdr:rowOff>0</xdr:rowOff>
    </xdr:from>
    <xdr:to>
      <xdr:col>17</xdr:col>
      <xdr:colOff>247650</xdr:colOff>
      <xdr:row>2</xdr:row>
      <xdr:rowOff>581025</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133445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9</xdr:col>
      <xdr:colOff>0</xdr:colOff>
      <xdr:row>2</xdr:row>
      <xdr:rowOff>0</xdr:rowOff>
    </xdr:from>
    <xdr:to>
      <xdr:col>10</xdr:col>
      <xdr:colOff>247650</xdr:colOff>
      <xdr:row>4</xdr:row>
      <xdr:rowOff>57150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3FC80B78-C237-4A29-86A0-C786FA05E537}"/>
            </a:ext>
          </a:extLst>
        </xdr:cNvPr>
        <xdr:cNvSpPr/>
      </xdr:nvSpPr>
      <xdr:spPr>
        <a:xfrm>
          <a:off x="6981825" y="876300"/>
          <a:ext cx="857250" cy="6286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247650</xdr:colOff>
      <xdr:row>4</xdr:row>
      <xdr:rowOff>57150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74009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16</xdr:col>
      <xdr:colOff>609599</xdr:colOff>
      <xdr:row>2</xdr:row>
      <xdr:rowOff>0</xdr:rowOff>
    </xdr:from>
    <xdr:to>
      <xdr:col>18</xdr:col>
      <xdr:colOff>257174</xdr:colOff>
      <xdr:row>5</xdr:row>
      <xdr:rowOff>123825</xdr:rowOff>
    </xdr:to>
    <xdr:sp macro="" textlink="">
      <xdr:nvSpPr>
        <xdr:cNvPr id="2" name="Proces 1">
          <a:hlinkClick xmlns:r="http://schemas.openxmlformats.org/officeDocument/2006/relationships" r:id="rId1"/>
          <a:extLst>
            <a:ext uri="{FF2B5EF4-FFF2-40B4-BE49-F238E27FC236}">
              <a16:creationId xmlns:a16="http://schemas.microsoft.com/office/drawing/2014/main" id="{682D118D-3AD7-4063-BA07-10C8BDE11DB8}"/>
            </a:ext>
          </a:extLst>
        </xdr:cNvPr>
        <xdr:cNvSpPr/>
      </xdr:nvSpPr>
      <xdr:spPr>
        <a:xfrm>
          <a:off x="16802099" y="876300"/>
          <a:ext cx="866775" cy="6667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0</xdr:colOff>
      <xdr:row>2</xdr:row>
      <xdr:rowOff>0</xdr:rowOff>
    </xdr:from>
    <xdr:to>
      <xdr:col>6</xdr:col>
      <xdr:colOff>247650</xdr:colOff>
      <xdr:row>4</xdr:row>
      <xdr:rowOff>57150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74009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590550</xdr:colOff>
      <xdr:row>1</xdr:row>
      <xdr:rowOff>19050</xdr:rowOff>
    </xdr:from>
    <xdr:to>
      <xdr:col>10</xdr:col>
      <xdr:colOff>228600</xdr:colOff>
      <xdr:row>1</xdr:row>
      <xdr:rowOff>476250</xdr:rowOff>
    </xdr:to>
    <xdr:sp macro="" textlink="">
      <xdr:nvSpPr>
        <xdr:cNvPr id="2" name="Proces 1">
          <a:hlinkClick xmlns:r="http://schemas.openxmlformats.org/officeDocument/2006/relationships" r:id="rId1"/>
          <a:extLst>
            <a:ext uri="{FF2B5EF4-FFF2-40B4-BE49-F238E27FC236}">
              <a16:creationId xmlns:a16="http://schemas.microsoft.com/office/drawing/2014/main" id="{DB232FE6-78D1-417C-842F-EB80014559FF}"/>
            </a:ext>
          </a:extLst>
        </xdr:cNvPr>
        <xdr:cNvSpPr/>
      </xdr:nvSpPr>
      <xdr:spPr>
        <a:xfrm>
          <a:off x="10696575" y="28575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10</xdr:col>
      <xdr:colOff>0</xdr:colOff>
      <xdr:row>2</xdr:row>
      <xdr:rowOff>0</xdr:rowOff>
    </xdr:from>
    <xdr:to>
      <xdr:col>11</xdr:col>
      <xdr:colOff>247650</xdr:colOff>
      <xdr:row>2</xdr:row>
      <xdr:rowOff>581025</xdr:rowOff>
    </xdr:to>
    <xdr:sp macro="" textlink="">
      <xdr:nvSpPr>
        <xdr:cNvPr id="2" name="Proces 1">
          <a:hlinkClick xmlns:r="http://schemas.openxmlformats.org/officeDocument/2006/relationships" r:id="rId1"/>
          <a:extLst>
            <a:ext uri="{FF2B5EF4-FFF2-40B4-BE49-F238E27FC236}">
              <a16:creationId xmlns:a16="http://schemas.microsoft.com/office/drawing/2014/main" id="{06E8EB07-757A-4285-A307-21067862BC25}"/>
            </a:ext>
          </a:extLst>
        </xdr:cNvPr>
        <xdr:cNvSpPr/>
      </xdr:nvSpPr>
      <xdr:spPr>
        <a:xfrm>
          <a:off x="15240000"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0</xdr:colOff>
      <xdr:row>2</xdr:row>
      <xdr:rowOff>9525</xdr:rowOff>
    </xdr:from>
    <xdr:to>
      <xdr:col>4</xdr:col>
      <xdr:colOff>857250</xdr:colOff>
      <xdr:row>4</xdr:row>
      <xdr:rowOff>228600</xdr:rowOff>
    </xdr:to>
    <xdr:sp macro="" textlink="">
      <xdr:nvSpPr>
        <xdr:cNvPr id="2" name="Proces 1">
          <a:hlinkClick xmlns:r="http://schemas.openxmlformats.org/officeDocument/2006/relationships" r:id="rId1"/>
          <a:extLst>
            <a:ext uri="{FF2B5EF4-FFF2-40B4-BE49-F238E27FC236}">
              <a16:creationId xmlns:a16="http://schemas.microsoft.com/office/drawing/2014/main" id="{60481EA8-CC55-4635-B37C-C16D621A59AF}"/>
            </a:ext>
          </a:extLst>
        </xdr:cNvPr>
        <xdr:cNvSpPr/>
      </xdr:nvSpPr>
      <xdr:spPr>
        <a:xfrm>
          <a:off x="1828800" y="333375"/>
          <a:ext cx="457200" cy="4762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12</xdr:col>
      <xdr:colOff>0</xdr:colOff>
      <xdr:row>2</xdr:row>
      <xdr:rowOff>0</xdr:rowOff>
    </xdr:from>
    <xdr:to>
      <xdr:col>13</xdr:col>
      <xdr:colOff>247650</xdr:colOff>
      <xdr:row>4</xdr:row>
      <xdr:rowOff>57150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4009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247650</xdr:colOff>
      <xdr:row>4</xdr:row>
      <xdr:rowOff>57150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10372725" y="876300"/>
          <a:ext cx="857250" cy="7048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16</xdr:col>
      <xdr:colOff>0</xdr:colOff>
      <xdr:row>2</xdr:row>
      <xdr:rowOff>0</xdr:rowOff>
    </xdr:from>
    <xdr:to>
      <xdr:col>17</xdr:col>
      <xdr:colOff>247650</xdr:colOff>
      <xdr:row>5</xdr:row>
      <xdr:rowOff>47625</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12773025" y="876300"/>
          <a:ext cx="857250" cy="5524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11</xdr:col>
      <xdr:colOff>0</xdr:colOff>
      <xdr:row>2</xdr:row>
      <xdr:rowOff>0</xdr:rowOff>
    </xdr:from>
    <xdr:to>
      <xdr:col>12</xdr:col>
      <xdr:colOff>247650</xdr:colOff>
      <xdr:row>2</xdr:row>
      <xdr:rowOff>581025</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133445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14</xdr:col>
      <xdr:colOff>0</xdr:colOff>
      <xdr:row>2</xdr:row>
      <xdr:rowOff>1</xdr:rowOff>
    </xdr:from>
    <xdr:to>
      <xdr:col>15</xdr:col>
      <xdr:colOff>247650</xdr:colOff>
      <xdr:row>3</xdr:row>
      <xdr:rowOff>304801</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8877300" y="876301"/>
          <a:ext cx="857250" cy="5334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6</xdr:col>
      <xdr:colOff>0</xdr:colOff>
      <xdr:row>2</xdr:row>
      <xdr:rowOff>1</xdr:rowOff>
    </xdr:from>
    <xdr:to>
      <xdr:col>7</xdr:col>
      <xdr:colOff>247650</xdr:colOff>
      <xdr:row>3</xdr:row>
      <xdr:rowOff>304801</xdr:rowOff>
    </xdr:to>
    <xdr:sp macro="" textlink="">
      <xdr:nvSpPr>
        <xdr:cNvPr id="2" name="Proces 1">
          <a:hlinkClick xmlns:r="http://schemas.openxmlformats.org/officeDocument/2006/relationships" r:id="rId1"/>
          <a:extLst>
            <a:ext uri="{FF2B5EF4-FFF2-40B4-BE49-F238E27FC236}">
              <a16:creationId xmlns:a16="http://schemas.microsoft.com/office/drawing/2014/main" id="{EFAD9968-77FD-4018-992F-1D12164AC3D7}"/>
            </a:ext>
          </a:extLst>
        </xdr:cNvPr>
        <xdr:cNvSpPr/>
      </xdr:nvSpPr>
      <xdr:spPr>
        <a:xfrm>
          <a:off x="11010900" y="876301"/>
          <a:ext cx="857250" cy="5334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5</xdr:col>
      <xdr:colOff>0</xdr:colOff>
      <xdr:row>2</xdr:row>
      <xdr:rowOff>0</xdr:rowOff>
    </xdr:from>
    <xdr:to>
      <xdr:col>6</xdr:col>
      <xdr:colOff>247650</xdr:colOff>
      <xdr:row>4</xdr:row>
      <xdr:rowOff>114300</xdr:rowOff>
    </xdr:to>
    <xdr:sp macro="" textlink="">
      <xdr:nvSpPr>
        <xdr:cNvPr id="2" name="Proces 1">
          <a:hlinkClick xmlns:r="http://schemas.openxmlformats.org/officeDocument/2006/relationships" r:id="rId1"/>
          <a:extLst>
            <a:ext uri="{FF2B5EF4-FFF2-40B4-BE49-F238E27FC236}">
              <a16:creationId xmlns:a16="http://schemas.microsoft.com/office/drawing/2014/main" id="{C0F7B0DD-F172-4573-89F0-C80A28E916C7}"/>
            </a:ext>
          </a:extLst>
        </xdr:cNvPr>
        <xdr:cNvSpPr/>
      </xdr:nvSpPr>
      <xdr:spPr>
        <a:xfrm>
          <a:off x="3657600" y="323850"/>
          <a:ext cx="857250" cy="438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9</xdr:col>
      <xdr:colOff>0</xdr:colOff>
      <xdr:row>2</xdr:row>
      <xdr:rowOff>0</xdr:rowOff>
    </xdr:from>
    <xdr:to>
      <xdr:col>10</xdr:col>
      <xdr:colOff>247650</xdr:colOff>
      <xdr:row>5</xdr:row>
      <xdr:rowOff>114300</xdr:rowOff>
    </xdr:to>
    <xdr:sp macro="" textlink="">
      <xdr:nvSpPr>
        <xdr:cNvPr id="2" name="Proces 1">
          <a:hlinkClick xmlns:r="http://schemas.openxmlformats.org/officeDocument/2006/relationships" r:id="rId1"/>
          <a:extLst>
            <a:ext uri="{FF2B5EF4-FFF2-40B4-BE49-F238E27FC236}">
              <a16:creationId xmlns:a16="http://schemas.microsoft.com/office/drawing/2014/main" id="{EEA8AC46-DA14-417B-872D-016E7FAD0B04}"/>
            </a:ext>
          </a:extLst>
        </xdr:cNvPr>
        <xdr:cNvSpPr/>
      </xdr:nvSpPr>
      <xdr:spPr>
        <a:xfrm>
          <a:off x="5476875" y="876300"/>
          <a:ext cx="857250" cy="7620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9525</xdr:colOff>
      <xdr:row>1</xdr:row>
      <xdr:rowOff>9525</xdr:rowOff>
    </xdr:from>
    <xdr:to>
      <xdr:col>10</xdr:col>
      <xdr:colOff>257175</xdr:colOff>
      <xdr:row>1</xdr:row>
      <xdr:rowOff>466725</xdr:rowOff>
    </xdr:to>
    <xdr:sp macro="" textlink="">
      <xdr:nvSpPr>
        <xdr:cNvPr id="2" name="Proces 1">
          <a:hlinkClick xmlns:r="http://schemas.openxmlformats.org/officeDocument/2006/relationships" r:id="rId1"/>
          <a:extLst>
            <a:ext uri="{FF2B5EF4-FFF2-40B4-BE49-F238E27FC236}">
              <a16:creationId xmlns:a16="http://schemas.microsoft.com/office/drawing/2014/main" id="{0926BD02-0483-4D33-B179-4C4914F8F52A}"/>
            </a:ext>
          </a:extLst>
        </xdr:cNvPr>
        <xdr:cNvSpPr/>
      </xdr:nvSpPr>
      <xdr:spPr>
        <a:xfrm>
          <a:off x="6981825" y="276225"/>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11</xdr:col>
      <xdr:colOff>0</xdr:colOff>
      <xdr:row>2</xdr:row>
      <xdr:rowOff>9525</xdr:rowOff>
    </xdr:from>
    <xdr:to>
      <xdr:col>12</xdr:col>
      <xdr:colOff>247650</xdr:colOff>
      <xdr:row>3</xdr:row>
      <xdr:rowOff>466724</xdr:rowOff>
    </xdr:to>
    <xdr:sp macro="" textlink="">
      <xdr:nvSpPr>
        <xdr:cNvPr id="2" name="Proces 1">
          <a:hlinkClick xmlns:r="http://schemas.openxmlformats.org/officeDocument/2006/relationships" r:id="rId1"/>
          <a:extLst>
            <a:ext uri="{FF2B5EF4-FFF2-40B4-BE49-F238E27FC236}">
              <a16:creationId xmlns:a16="http://schemas.microsoft.com/office/drawing/2014/main" id="{A827C23A-CDE0-4568-8521-4AB5BF645D83}"/>
            </a:ext>
          </a:extLst>
        </xdr:cNvPr>
        <xdr:cNvSpPr/>
      </xdr:nvSpPr>
      <xdr:spPr>
        <a:xfrm>
          <a:off x="11896725" y="885825"/>
          <a:ext cx="857250" cy="771524"/>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7</xdr:col>
      <xdr:colOff>142875</xdr:colOff>
      <xdr:row>1</xdr:row>
      <xdr:rowOff>590549</xdr:rowOff>
    </xdr:from>
    <xdr:to>
      <xdr:col>8</xdr:col>
      <xdr:colOff>390525</xdr:colOff>
      <xdr:row>3</xdr:row>
      <xdr:rowOff>371475</xdr:rowOff>
    </xdr:to>
    <xdr:sp macro="" textlink="">
      <xdr:nvSpPr>
        <xdr:cNvPr id="2" name="Proces 1">
          <a:hlinkClick xmlns:r="http://schemas.openxmlformats.org/officeDocument/2006/relationships" r:id="rId1"/>
          <a:extLst>
            <a:ext uri="{FF2B5EF4-FFF2-40B4-BE49-F238E27FC236}">
              <a16:creationId xmlns:a16="http://schemas.microsoft.com/office/drawing/2014/main" id="{B3EA9469-D5C4-471D-9FEF-BE01028070F0}"/>
            </a:ext>
          </a:extLst>
        </xdr:cNvPr>
        <xdr:cNvSpPr/>
      </xdr:nvSpPr>
      <xdr:spPr>
        <a:xfrm>
          <a:off x="12268200" y="857249"/>
          <a:ext cx="857250" cy="971551"/>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4</xdr:col>
      <xdr:colOff>561975</xdr:colOff>
      <xdr:row>2</xdr:row>
      <xdr:rowOff>28574</xdr:rowOff>
    </xdr:from>
    <xdr:to>
      <xdr:col>6</xdr:col>
      <xdr:colOff>200025</xdr:colOff>
      <xdr:row>3</xdr:row>
      <xdr:rowOff>438149</xdr:rowOff>
    </xdr:to>
    <xdr:sp macro="" textlink="">
      <xdr:nvSpPr>
        <xdr:cNvPr id="2" name="Proces 1">
          <a:hlinkClick xmlns:r="http://schemas.openxmlformats.org/officeDocument/2006/relationships" r:id="rId1"/>
          <a:extLst>
            <a:ext uri="{FF2B5EF4-FFF2-40B4-BE49-F238E27FC236}">
              <a16:creationId xmlns:a16="http://schemas.microsoft.com/office/drawing/2014/main" id="{C1ADB26A-B1E6-4CF0-8FB6-6DBA530B92C1}"/>
            </a:ext>
          </a:extLst>
        </xdr:cNvPr>
        <xdr:cNvSpPr/>
      </xdr:nvSpPr>
      <xdr:spPr>
        <a:xfrm>
          <a:off x="8953500" y="904874"/>
          <a:ext cx="857250" cy="60007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3</xdr:col>
      <xdr:colOff>66675</xdr:colOff>
      <xdr:row>2</xdr:row>
      <xdr:rowOff>9525</xdr:rowOff>
    </xdr:from>
    <xdr:to>
      <xdr:col>4</xdr:col>
      <xdr:colOff>314325</xdr:colOff>
      <xdr:row>3</xdr:row>
      <xdr:rowOff>276225</xdr:rowOff>
    </xdr:to>
    <xdr:sp macro="" textlink="">
      <xdr:nvSpPr>
        <xdr:cNvPr id="2" name="Proces 1">
          <a:hlinkClick xmlns:r="http://schemas.openxmlformats.org/officeDocument/2006/relationships" r:id="rId1"/>
          <a:extLst>
            <a:ext uri="{FF2B5EF4-FFF2-40B4-BE49-F238E27FC236}">
              <a16:creationId xmlns:a16="http://schemas.microsoft.com/office/drawing/2014/main" id="{55560E7D-B045-43AA-A7D5-9B42E48FF48F}"/>
            </a:ext>
          </a:extLst>
        </xdr:cNvPr>
        <xdr:cNvSpPr/>
      </xdr:nvSpPr>
      <xdr:spPr>
        <a:xfrm>
          <a:off x="12468225" y="885825"/>
          <a:ext cx="857250" cy="60007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10</xdr:col>
      <xdr:colOff>0</xdr:colOff>
      <xdr:row>2</xdr:row>
      <xdr:rowOff>1</xdr:rowOff>
    </xdr:from>
    <xdr:to>
      <xdr:col>11</xdr:col>
      <xdr:colOff>247650</xdr:colOff>
      <xdr:row>3</xdr:row>
      <xdr:rowOff>304801</xdr:rowOff>
    </xdr:to>
    <xdr:sp macro="" textlink="">
      <xdr:nvSpPr>
        <xdr:cNvPr id="2" name="Proces 1">
          <a:hlinkClick xmlns:r="http://schemas.openxmlformats.org/officeDocument/2006/relationships" r:id="rId1"/>
          <a:extLst>
            <a:ext uri="{FF2B5EF4-FFF2-40B4-BE49-F238E27FC236}">
              <a16:creationId xmlns:a16="http://schemas.microsoft.com/office/drawing/2014/main" id="{BBF8E179-4724-4ABE-A438-89F9C716D955}"/>
            </a:ext>
          </a:extLst>
        </xdr:cNvPr>
        <xdr:cNvSpPr/>
      </xdr:nvSpPr>
      <xdr:spPr>
        <a:xfrm>
          <a:off x="8534400" y="876301"/>
          <a:ext cx="857250" cy="7810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190500</xdr:colOff>
      <xdr:row>1</xdr:row>
      <xdr:rowOff>590549</xdr:rowOff>
    </xdr:from>
    <xdr:to>
      <xdr:col>11</xdr:col>
      <xdr:colOff>438150</xdr:colOff>
      <xdr:row>3</xdr:row>
      <xdr:rowOff>371475</xdr:rowOff>
    </xdr:to>
    <xdr:sp macro="" textlink="">
      <xdr:nvSpPr>
        <xdr:cNvPr id="2" name="Proces 1">
          <a:hlinkClick xmlns:r="http://schemas.openxmlformats.org/officeDocument/2006/relationships" r:id="rId1"/>
          <a:extLst>
            <a:ext uri="{FF2B5EF4-FFF2-40B4-BE49-F238E27FC236}">
              <a16:creationId xmlns:a16="http://schemas.microsoft.com/office/drawing/2014/main" id="{5982DCB1-5C37-421D-98CC-5C7A985655D9}"/>
            </a:ext>
          </a:extLst>
        </xdr:cNvPr>
        <xdr:cNvSpPr/>
      </xdr:nvSpPr>
      <xdr:spPr>
        <a:xfrm>
          <a:off x="10467975" y="857249"/>
          <a:ext cx="857250" cy="666751"/>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2</xdr:row>
      <xdr:rowOff>0</xdr:rowOff>
    </xdr:from>
    <xdr:to>
      <xdr:col>8</xdr:col>
      <xdr:colOff>247650</xdr:colOff>
      <xdr:row>4</xdr:row>
      <xdr:rowOff>19050</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2500-000002000000}"/>
            </a:ext>
          </a:extLst>
        </xdr:cNvPr>
        <xdr:cNvSpPr/>
      </xdr:nvSpPr>
      <xdr:spPr>
        <a:xfrm>
          <a:off x="9591675"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2</xdr:row>
      <xdr:rowOff>0</xdr:rowOff>
    </xdr:from>
    <xdr:to>
      <xdr:col>9</xdr:col>
      <xdr:colOff>247650</xdr:colOff>
      <xdr:row>4</xdr:row>
      <xdr:rowOff>57150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4CD9F187-0C8E-4901-8F4C-C9C7B617E4A2}"/>
            </a:ext>
          </a:extLst>
        </xdr:cNvPr>
        <xdr:cNvSpPr/>
      </xdr:nvSpPr>
      <xdr:spPr>
        <a:xfrm>
          <a:off x="14649450"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19</xdr:col>
      <xdr:colOff>0</xdr:colOff>
      <xdr:row>2</xdr:row>
      <xdr:rowOff>0</xdr:rowOff>
    </xdr:from>
    <xdr:to>
      <xdr:col>20</xdr:col>
      <xdr:colOff>247650</xdr:colOff>
      <xdr:row>3</xdr:row>
      <xdr:rowOff>438150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938A9B3D-1216-4614-8CB3-DED1B930F122}"/>
            </a:ext>
          </a:extLst>
        </xdr:cNvPr>
        <xdr:cNvSpPr/>
      </xdr:nvSpPr>
      <xdr:spPr>
        <a:xfrm>
          <a:off x="13554075"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2</xdr:row>
      <xdr:rowOff>0</xdr:rowOff>
    </xdr:from>
    <xdr:to>
      <xdr:col>9</xdr:col>
      <xdr:colOff>247650</xdr:colOff>
      <xdr:row>3</xdr:row>
      <xdr:rowOff>438150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87BEEBA4-A48A-4B2F-B580-2685B703D119}"/>
            </a:ext>
          </a:extLst>
        </xdr:cNvPr>
        <xdr:cNvSpPr/>
      </xdr:nvSpPr>
      <xdr:spPr>
        <a:xfrm>
          <a:off x="13554075"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2.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3.bin"/></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hyperlink" Target="https://data.fca.org.uk/artefacts/NSM/data-migration/173187535.pdf" TargetMode="External"/><Relationship Id="rId2" Type="http://schemas.openxmlformats.org/officeDocument/2006/relationships/hyperlink" Target="https://data.fca.org.uk/artefacts/NSM/data-migration/150501691.pdf" TargetMode="External"/><Relationship Id="rId1" Type="http://schemas.openxmlformats.org/officeDocument/2006/relationships/hyperlink" Target="https://data.fca.org.uk/artefacts/NSM/data-migration/86157801.pdf" TargetMode="External"/><Relationship Id="rId6" Type="http://schemas.openxmlformats.org/officeDocument/2006/relationships/drawing" Target="../drawings/drawing7.xml"/><Relationship Id="rId5" Type="http://schemas.openxmlformats.org/officeDocument/2006/relationships/printerSettings" Target="../printerSettings/printerSettings7.bin"/><Relationship Id="rId4" Type="http://schemas.openxmlformats.org/officeDocument/2006/relationships/hyperlink" Target="https://www.bourse.lu/security/XS0205055675/82498"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B2:I128"/>
  <sheetViews>
    <sheetView tabSelected="1" zoomScale="80" zoomScaleNormal="80" workbookViewId="0"/>
  </sheetViews>
  <sheetFormatPr defaultColWidth="9.140625" defaultRowHeight="12.75"/>
  <cols>
    <col min="1" max="1" width="9.140625" style="2"/>
    <col min="2" max="2" width="101" style="2" customWidth="1"/>
    <col min="3" max="3" width="24" style="226" customWidth="1"/>
    <col min="4" max="4" width="19.28515625" style="546" customWidth="1"/>
    <col min="5" max="5" width="27.7109375" style="546" customWidth="1"/>
    <col min="6" max="16384" width="9.140625" style="2"/>
  </cols>
  <sheetData>
    <row r="2" spans="2:9" ht="18">
      <c r="B2" s="8" t="s">
        <v>1</v>
      </c>
      <c r="C2" s="614" t="s">
        <v>1240</v>
      </c>
      <c r="D2" s="614" t="s">
        <v>1239</v>
      </c>
      <c r="E2" s="613" t="s">
        <v>893</v>
      </c>
    </row>
    <row r="3" spans="2:9" ht="18">
      <c r="B3" s="8"/>
      <c r="C3" s="614"/>
      <c r="D3" s="614"/>
      <c r="E3" s="613"/>
    </row>
    <row r="4" spans="2:9" ht="21" customHeight="1">
      <c r="B4" s="250" t="s">
        <v>0</v>
      </c>
      <c r="C4" s="614"/>
      <c r="D4" s="614"/>
      <c r="E4" s="613"/>
    </row>
    <row r="5" spans="2:9" ht="15">
      <c r="B5" s="9"/>
      <c r="C5" s="249"/>
      <c r="I5" s="2" t="s">
        <v>4</v>
      </c>
    </row>
    <row r="6" spans="2:9" ht="15">
      <c r="B6" s="318"/>
      <c r="C6" s="249"/>
    </row>
    <row r="7" spans="2:9" ht="15">
      <c r="B7" s="319" t="s">
        <v>552</v>
      </c>
      <c r="C7" s="249"/>
    </row>
    <row r="8" spans="2:9" ht="15">
      <c r="B8" s="9"/>
      <c r="C8" s="249"/>
    </row>
    <row r="9" spans="2:9" ht="14.25">
      <c r="B9" s="4" t="s">
        <v>395</v>
      </c>
      <c r="C9" s="226" t="s">
        <v>396</v>
      </c>
    </row>
    <row r="10" spans="2:9" ht="14.25">
      <c r="B10" s="4" t="s">
        <v>425</v>
      </c>
      <c r="C10" s="226" t="s">
        <v>426</v>
      </c>
    </row>
    <row r="11" spans="2:9" ht="14.25">
      <c r="B11" s="4" t="s">
        <v>928</v>
      </c>
      <c r="E11" s="546" t="s">
        <v>1174</v>
      </c>
    </row>
    <row r="12" spans="2:9" ht="14.25">
      <c r="B12" s="7"/>
      <c r="C12" s="225"/>
      <c r="D12" s="547"/>
      <c r="E12" s="547"/>
    </row>
    <row r="13" spans="2:9" ht="14.25">
      <c r="B13" s="4"/>
      <c r="C13" s="320"/>
    </row>
    <row r="14" spans="2:9" ht="15">
      <c r="B14" s="319" t="s">
        <v>931</v>
      </c>
      <c r="C14" s="320"/>
    </row>
    <row r="15" spans="2:9" ht="14.25">
      <c r="B15" s="4"/>
      <c r="C15" s="320"/>
    </row>
    <row r="16" spans="2:9" ht="38.25">
      <c r="B16" s="115" t="s">
        <v>929</v>
      </c>
      <c r="C16" s="320"/>
      <c r="D16" s="546" t="s">
        <v>1175</v>
      </c>
      <c r="E16" s="607" t="s">
        <v>1241</v>
      </c>
    </row>
    <row r="17" spans="2:5" ht="25.5">
      <c r="B17" s="4" t="s">
        <v>930</v>
      </c>
      <c r="C17" s="320"/>
      <c r="E17" s="607" t="s">
        <v>1246</v>
      </c>
    </row>
    <row r="18" spans="2:5" ht="14.25">
      <c r="B18" s="7"/>
      <c r="C18" s="225"/>
      <c r="D18" s="548"/>
      <c r="E18" s="548"/>
    </row>
    <row r="19" spans="2:5" ht="14.25">
      <c r="B19" s="4"/>
      <c r="C19" s="320"/>
    </row>
    <row r="20" spans="2:5" ht="15">
      <c r="B20" s="319" t="s">
        <v>932</v>
      </c>
      <c r="C20" s="320"/>
    </row>
    <row r="21" spans="2:5" ht="14.25">
      <c r="B21" s="4"/>
      <c r="C21" s="320"/>
    </row>
    <row r="22" spans="2:5" ht="28.5">
      <c r="B22" s="5" t="s">
        <v>1003</v>
      </c>
      <c r="C22" s="608" t="s">
        <v>1000</v>
      </c>
    </row>
    <row r="23" spans="2:5" ht="28.5">
      <c r="B23" s="5" t="s">
        <v>1004</v>
      </c>
      <c r="C23" s="608" t="s">
        <v>1001</v>
      </c>
    </row>
    <row r="24" spans="2:5" ht="25.5">
      <c r="B24" s="115" t="s">
        <v>999</v>
      </c>
      <c r="C24" s="608" t="s">
        <v>1002</v>
      </c>
      <c r="E24" s="609" t="s">
        <v>1006</v>
      </c>
    </row>
    <row r="25" spans="2:5" ht="14.25">
      <c r="B25" s="4" t="s">
        <v>1250</v>
      </c>
      <c r="C25" s="608" t="s">
        <v>1252</v>
      </c>
    </row>
    <row r="26" spans="2:5" ht="14.25">
      <c r="B26" s="4" t="s">
        <v>1251</v>
      </c>
      <c r="C26" s="608" t="s">
        <v>1253</v>
      </c>
    </row>
    <row r="27" spans="2:5" ht="25.5">
      <c r="B27" s="115" t="s">
        <v>1005</v>
      </c>
      <c r="C27" s="608" t="s">
        <v>1007</v>
      </c>
      <c r="E27" s="609" t="s">
        <v>1006</v>
      </c>
    </row>
    <row r="28" spans="2:5" ht="14.25">
      <c r="B28" s="7"/>
      <c r="C28" s="225"/>
      <c r="D28" s="548"/>
      <c r="E28" s="548"/>
    </row>
    <row r="29" spans="2:5" ht="14.25">
      <c r="B29" s="4"/>
      <c r="C29" s="320"/>
    </row>
    <row r="30" spans="2:5" ht="15">
      <c r="B30" s="319" t="s">
        <v>553</v>
      </c>
      <c r="C30" s="320"/>
    </row>
    <row r="31" spans="2:5" ht="14.25">
      <c r="B31" s="4"/>
      <c r="C31" s="320"/>
    </row>
    <row r="32" spans="2:5" ht="14.25">
      <c r="B32" s="4" t="s">
        <v>483</v>
      </c>
      <c r="C32" s="226" t="s">
        <v>484</v>
      </c>
    </row>
    <row r="33" spans="2:5" ht="14.25">
      <c r="B33" s="4" t="s">
        <v>487</v>
      </c>
      <c r="C33" s="226" t="s">
        <v>486</v>
      </c>
      <c r="D33" s="608"/>
      <c r="E33" s="546" t="s">
        <v>1261</v>
      </c>
    </row>
    <row r="34" spans="2:5" ht="14.25">
      <c r="B34" s="4" t="s">
        <v>1008</v>
      </c>
      <c r="C34" s="226" t="s">
        <v>1009</v>
      </c>
    </row>
    <row r="35" spans="2:5" ht="14.25">
      <c r="B35" s="7"/>
      <c r="C35" s="225"/>
      <c r="D35" s="547"/>
      <c r="E35" s="547"/>
    </row>
    <row r="36" spans="2:5" ht="14.25">
      <c r="B36" s="4"/>
    </row>
    <row r="37" spans="2:5" ht="15">
      <c r="B37" s="319" t="s">
        <v>554</v>
      </c>
    </row>
    <row r="38" spans="2:5" ht="14.25">
      <c r="B38" s="4"/>
    </row>
    <row r="39" spans="2:5" ht="28.5">
      <c r="B39" s="5" t="s">
        <v>555</v>
      </c>
      <c r="C39" s="608" t="s">
        <v>557</v>
      </c>
    </row>
    <row r="40" spans="2:5" ht="14.25">
      <c r="B40" s="4" t="s">
        <v>556</v>
      </c>
      <c r="C40" s="226" t="s">
        <v>558</v>
      </c>
    </row>
    <row r="41" spans="2:5" ht="14.25">
      <c r="B41" s="4"/>
    </row>
    <row r="42" spans="2:5" ht="14.25">
      <c r="B42" s="7"/>
      <c r="C42" s="225"/>
      <c r="D42" s="547"/>
      <c r="E42" s="547"/>
    </row>
    <row r="43" spans="2:5" ht="14.25">
      <c r="B43" s="4"/>
    </row>
    <row r="44" spans="2:5" ht="15">
      <c r="B44" s="319" t="s">
        <v>572</v>
      </c>
    </row>
    <row r="45" spans="2:5" ht="14.25">
      <c r="B45" s="4"/>
    </row>
    <row r="46" spans="2:5" ht="14.25">
      <c r="B46" s="4" t="s">
        <v>573</v>
      </c>
      <c r="C46" s="226" t="s">
        <v>576</v>
      </c>
    </row>
    <row r="47" spans="2:5" ht="14.25">
      <c r="B47" s="4" t="s">
        <v>574</v>
      </c>
      <c r="C47" s="226" t="s">
        <v>577</v>
      </c>
    </row>
    <row r="48" spans="2:5" ht="28.5">
      <c r="B48" s="5" t="s">
        <v>575</v>
      </c>
      <c r="C48" s="608" t="s">
        <v>578</v>
      </c>
    </row>
    <row r="49" spans="2:5" ht="14.25">
      <c r="B49" s="5" t="s">
        <v>1122</v>
      </c>
      <c r="C49" s="608"/>
      <c r="E49" s="546" t="s">
        <v>1183</v>
      </c>
    </row>
    <row r="50" spans="2:5" ht="14.25">
      <c r="B50" s="7"/>
      <c r="C50" s="225"/>
      <c r="D50" s="547"/>
      <c r="E50" s="547"/>
    </row>
    <row r="51" spans="2:5" ht="14.25">
      <c r="B51" s="4"/>
    </row>
    <row r="52" spans="2:5" ht="15">
      <c r="B52" s="319" t="s">
        <v>668</v>
      </c>
    </row>
    <row r="53" spans="2:5" ht="15">
      <c r="B53" s="319"/>
    </row>
    <row r="54" spans="2:5" ht="28.5" customHeight="1">
      <c r="B54" s="115" t="s">
        <v>1123</v>
      </c>
      <c r="C54" s="608"/>
      <c r="E54" s="607" t="s">
        <v>1243</v>
      </c>
    </row>
    <row r="55" spans="2:5" ht="14.25">
      <c r="B55" s="4" t="s">
        <v>670</v>
      </c>
      <c r="C55" s="226" t="s">
        <v>889</v>
      </c>
    </row>
    <row r="56" spans="2:5" ht="14.25">
      <c r="B56" s="4" t="s">
        <v>891</v>
      </c>
      <c r="C56" s="226" t="s">
        <v>890</v>
      </c>
    </row>
    <row r="57" spans="2:5" ht="13.5" customHeight="1">
      <c r="B57" s="115" t="s">
        <v>671</v>
      </c>
      <c r="C57" s="226" t="s">
        <v>669</v>
      </c>
    </row>
    <row r="58" spans="2:5" ht="14.25">
      <c r="B58" s="7"/>
      <c r="C58" s="225"/>
      <c r="D58" s="547"/>
      <c r="E58" s="547"/>
    </row>
    <row r="59" spans="2:5" ht="14.25">
      <c r="B59" s="4"/>
    </row>
    <row r="60" spans="2:5" ht="15">
      <c r="B60" s="319" t="s">
        <v>726</v>
      </c>
      <c r="C60" s="2"/>
    </row>
    <row r="61" spans="2:5">
      <c r="C61" s="2"/>
    </row>
    <row r="62" spans="2:5" ht="38.25">
      <c r="B62" s="4" t="s">
        <v>1130</v>
      </c>
      <c r="C62" s="3"/>
      <c r="D62" s="546" t="s">
        <v>1186</v>
      </c>
      <c r="E62" s="607" t="s">
        <v>1187</v>
      </c>
    </row>
    <row r="63" spans="2:5" ht="25.5">
      <c r="B63" s="4" t="s">
        <v>1129</v>
      </c>
      <c r="C63" s="3"/>
      <c r="D63" s="546" t="s">
        <v>1186</v>
      </c>
      <c r="E63" s="607" t="s">
        <v>1254</v>
      </c>
    </row>
    <row r="64" spans="2:5" ht="14.25">
      <c r="B64" s="4"/>
      <c r="C64" s="3"/>
    </row>
    <row r="65" spans="2:6" ht="14.25">
      <c r="B65" s="4" t="s">
        <v>538</v>
      </c>
      <c r="C65" s="226" t="s">
        <v>536</v>
      </c>
    </row>
    <row r="66" spans="2:6" ht="14.25">
      <c r="B66" s="4" t="s">
        <v>539</v>
      </c>
      <c r="C66" s="226" t="s">
        <v>537</v>
      </c>
    </row>
    <row r="67" spans="2:6" ht="14.25">
      <c r="B67" s="4" t="s">
        <v>534</v>
      </c>
      <c r="C67" s="226" t="s">
        <v>535</v>
      </c>
    </row>
    <row r="68" spans="2:6" ht="14.25">
      <c r="B68" s="4" t="s">
        <v>1131</v>
      </c>
      <c r="C68" s="226" t="s">
        <v>1132</v>
      </c>
    </row>
    <row r="69" spans="2:6" ht="14.25">
      <c r="B69" s="7"/>
      <c r="C69" s="225"/>
      <c r="D69" s="547"/>
      <c r="E69" s="547"/>
    </row>
    <row r="70" spans="2:6" ht="14.25">
      <c r="B70" s="4"/>
      <c r="C70" s="320"/>
    </row>
    <row r="71" spans="2:6" ht="15">
      <c r="B71" s="319" t="s">
        <v>727</v>
      </c>
      <c r="C71" s="320"/>
    </row>
    <row r="72" spans="2:6" ht="14.25">
      <c r="B72" s="4"/>
    </row>
    <row r="73" spans="2:6" ht="25.5">
      <c r="B73" s="4" t="s">
        <v>1128</v>
      </c>
      <c r="D73" s="546" t="s">
        <v>1184</v>
      </c>
      <c r="E73" s="607" t="s">
        <v>1185</v>
      </c>
    </row>
    <row r="74" spans="2:6" ht="14.25">
      <c r="B74" s="4" t="s">
        <v>728</v>
      </c>
      <c r="C74" s="226" t="s">
        <v>735</v>
      </c>
    </row>
    <row r="75" spans="2:6" ht="14.25">
      <c r="B75" s="7"/>
      <c r="C75" s="225"/>
      <c r="D75" s="547"/>
      <c r="E75" s="547"/>
    </row>
    <row r="76" spans="2:6" ht="14.25">
      <c r="B76" s="4"/>
      <c r="C76" s="320"/>
    </row>
    <row r="77" spans="2:6" ht="15">
      <c r="B77" s="319" t="s">
        <v>736</v>
      </c>
      <c r="C77" s="320"/>
    </row>
    <row r="78" spans="2:6" ht="14.25">
      <c r="B78" s="4"/>
      <c r="C78" s="320"/>
    </row>
    <row r="79" spans="2:6" ht="14.25">
      <c r="B79" s="4" t="s">
        <v>1154</v>
      </c>
      <c r="C79" s="226" t="s">
        <v>739</v>
      </c>
      <c r="D79" s="549"/>
      <c r="F79" s="584"/>
    </row>
    <row r="80" spans="2:6" ht="14.25">
      <c r="B80" s="4" t="s">
        <v>737</v>
      </c>
      <c r="C80" s="226" t="s">
        <v>739</v>
      </c>
    </row>
    <row r="81" spans="2:5" ht="14.25">
      <c r="B81" s="4" t="s">
        <v>738</v>
      </c>
      <c r="C81" s="226" t="s">
        <v>740</v>
      </c>
    </row>
    <row r="82" spans="2:5" ht="14.25">
      <c r="B82" s="7"/>
      <c r="C82" s="225"/>
      <c r="D82" s="547"/>
      <c r="E82" s="547"/>
    </row>
    <row r="83" spans="2:5" ht="14.25">
      <c r="B83" s="4"/>
      <c r="C83" s="320"/>
    </row>
    <row r="84" spans="2:5" ht="15">
      <c r="B84" s="319" t="s">
        <v>741</v>
      </c>
      <c r="C84" s="320"/>
    </row>
    <row r="85" spans="2:5" ht="14.25">
      <c r="B85" s="4"/>
      <c r="C85" s="320"/>
    </row>
    <row r="86" spans="2:5" ht="51">
      <c r="B86" s="115" t="s">
        <v>1155</v>
      </c>
      <c r="C86" s="612"/>
      <c r="D86" s="608" t="s">
        <v>1259</v>
      </c>
      <c r="E86" s="609" t="s">
        <v>1260</v>
      </c>
    </row>
    <row r="87" spans="2:5" ht="14.25">
      <c r="B87" s="4" t="s">
        <v>2</v>
      </c>
      <c r="C87" s="226" t="s">
        <v>746</v>
      </c>
    </row>
    <row r="88" spans="2:5" ht="14.25">
      <c r="B88" s="4" t="s">
        <v>1156</v>
      </c>
      <c r="C88" s="226" t="s">
        <v>1188</v>
      </c>
    </row>
    <row r="89" spans="2:5" ht="14.25">
      <c r="B89" s="4" t="s">
        <v>742</v>
      </c>
      <c r="C89" s="226" t="s">
        <v>747</v>
      </c>
    </row>
    <row r="90" spans="2:5" ht="14.25">
      <c r="B90" s="4" t="s">
        <v>743</v>
      </c>
      <c r="C90" s="226" t="s">
        <v>748</v>
      </c>
    </row>
    <row r="91" spans="2:5" ht="14.25">
      <c r="B91" s="4" t="s">
        <v>744</v>
      </c>
      <c r="C91" s="226" t="s">
        <v>745</v>
      </c>
    </row>
    <row r="92" spans="2:5" ht="14.25">
      <c r="B92" s="4" t="s">
        <v>1190</v>
      </c>
      <c r="C92" s="226" t="s">
        <v>1189</v>
      </c>
    </row>
    <row r="93" spans="2:5" ht="14.25">
      <c r="B93" s="7"/>
      <c r="C93" s="225"/>
      <c r="D93" s="547"/>
      <c r="E93" s="547"/>
    </row>
    <row r="94" spans="2:5" ht="14.25">
      <c r="B94" s="4"/>
      <c r="C94" s="6"/>
    </row>
    <row r="95" spans="2:5" ht="15">
      <c r="B95" s="319" t="s">
        <v>807</v>
      </c>
      <c r="C95" s="6"/>
    </row>
    <row r="96" spans="2:5" ht="14.25">
      <c r="B96" s="4"/>
      <c r="C96" s="29"/>
    </row>
    <row r="97" spans="2:7" ht="25.5">
      <c r="B97" s="4" t="s">
        <v>1172</v>
      </c>
      <c r="C97" s="608" t="s">
        <v>1173</v>
      </c>
      <c r="D97" s="546" t="s">
        <v>1244</v>
      </c>
      <c r="E97" s="607" t="s">
        <v>1185</v>
      </c>
    </row>
    <row r="98" spans="2:7" ht="15" customHeight="1">
      <c r="B98" s="4" t="s">
        <v>3</v>
      </c>
      <c r="C98" s="226" t="s">
        <v>493</v>
      </c>
      <c r="G98" s="2" t="s">
        <v>4</v>
      </c>
    </row>
    <row r="99" spans="2:7" ht="15" customHeight="1">
      <c r="B99" s="4" t="s">
        <v>511</v>
      </c>
      <c r="C99" s="226" t="s">
        <v>488</v>
      </c>
    </row>
    <row r="100" spans="2:7" ht="15" customHeight="1">
      <c r="B100" s="4" t="s">
        <v>512</v>
      </c>
      <c r="C100" s="226" t="s">
        <v>489</v>
      </c>
    </row>
    <row r="101" spans="2:7" ht="15" customHeight="1">
      <c r="B101" s="4" t="s">
        <v>513</v>
      </c>
      <c r="C101" s="226" t="s">
        <v>490</v>
      </c>
    </row>
    <row r="102" spans="2:7" ht="15" customHeight="1">
      <c r="B102" s="4" t="s">
        <v>514</v>
      </c>
      <c r="C102" s="226" t="s">
        <v>491</v>
      </c>
    </row>
    <row r="103" spans="2:7" ht="15" customHeight="1">
      <c r="B103" s="4" t="s">
        <v>515</v>
      </c>
      <c r="C103" s="226" t="s">
        <v>492</v>
      </c>
    </row>
    <row r="104" spans="2:7" ht="14.25">
      <c r="B104" s="7"/>
      <c r="C104" s="108"/>
      <c r="D104" s="547"/>
      <c r="E104" s="547"/>
    </row>
    <row r="105" spans="2:7" ht="14.25">
      <c r="B105" s="4"/>
      <c r="C105" s="6"/>
    </row>
    <row r="106" spans="2:7" ht="15">
      <c r="B106" s="319" t="s">
        <v>1204</v>
      </c>
      <c r="C106" s="6"/>
    </row>
    <row r="107" spans="2:7">
      <c r="C107" s="6"/>
    </row>
    <row r="108" spans="2:7" ht="25.5">
      <c r="B108" s="4" t="s">
        <v>1205</v>
      </c>
      <c r="C108" s="6"/>
      <c r="E108" s="607" t="s">
        <v>1206</v>
      </c>
    </row>
    <row r="109" spans="2:7" ht="14.25">
      <c r="B109" s="4" t="s">
        <v>103</v>
      </c>
      <c r="C109" s="226" t="s">
        <v>808</v>
      </c>
    </row>
    <row r="110" spans="2:7">
      <c r="B110" s="109"/>
      <c r="C110" s="108"/>
      <c r="D110" s="547"/>
      <c r="E110" s="547"/>
    </row>
    <row r="111" spans="2:7">
      <c r="C111" s="6"/>
    </row>
    <row r="112" spans="2:7" ht="15">
      <c r="B112" s="319" t="s">
        <v>1207</v>
      </c>
      <c r="C112" s="6"/>
    </row>
    <row r="113" spans="2:5">
      <c r="C113" s="6"/>
    </row>
    <row r="114" spans="2:5" ht="25.5">
      <c r="B114" s="4" t="s">
        <v>1208</v>
      </c>
      <c r="C114" s="6"/>
      <c r="E114" s="607" t="s">
        <v>1242</v>
      </c>
    </row>
    <row r="115" spans="2:5" ht="14.25">
      <c r="B115" s="4" t="s">
        <v>1209</v>
      </c>
      <c r="C115" s="226" t="s">
        <v>1210</v>
      </c>
    </row>
    <row r="116" spans="2:5">
      <c r="B116" s="109"/>
      <c r="C116" s="108"/>
      <c r="D116" s="548"/>
      <c r="E116" s="548"/>
    </row>
    <row r="117" spans="2:5">
      <c r="C117" s="6"/>
    </row>
    <row r="118" spans="2:5" ht="15">
      <c r="B118" s="319" t="s">
        <v>894</v>
      </c>
    </row>
    <row r="120" spans="2:5" ht="14.25">
      <c r="B120" s="4" t="s">
        <v>895</v>
      </c>
      <c r="C120" s="226" t="s">
        <v>899</v>
      </c>
    </row>
    <row r="121" spans="2:5" ht="14.25">
      <c r="B121" s="4" t="s">
        <v>896</v>
      </c>
      <c r="C121" s="226" t="s">
        <v>900</v>
      </c>
    </row>
    <row r="122" spans="2:5" ht="14.25">
      <c r="B122" s="4" t="s">
        <v>897</v>
      </c>
      <c r="C122" s="226" t="s">
        <v>901</v>
      </c>
    </row>
    <row r="123" spans="2:5" ht="14.25">
      <c r="B123" s="4" t="s">
        <v>898</v>
      </c>
      <c r="C123" s="226" t="s">
        <v>1245</v>
      </c>
    </row>
    <row r="124" spans="2:5">
      <c r="B124" s="109"/>
      <c r="C124" s="225"/>
      <c r="D124" s="548"/>
      <c r="E124" s="548"/>
    </row>
    <row r="126" spans="2:5" ht="15">
      <c r="B126" s="319" t="s">
        <v>1222</v>
      </c>
    </row>
    <row r="128" spans="2:5">
      <c r="B128" s="2" t="s">
        <v>1223</v>
      </c>
      <c r="C128" s="226" t="s">
        <v>1224</v>
      </c>
    </row>
  </sheetData>
  <mergeCells count="3">
    <mergeCell ref="E2:E4"/>
    <mergeCell ref="D2:D4"/>
    <mergeCell ref="C2:C4"/>
  </mergeCells>
  <hyperlinks>
    <hyperlink ref="C9" location="'EU OV1'!A1" display="EU OV1" xr:uid="{FBD75644-FCDE-4895-B446-4D9E94920360}"/>
    <hyperlink ref="C10" location="'EU KM1'!A1" display="EU OV1" xr:uid="{5C9165A0-F669-487A-8A29-63F1B3EA5C2B}"/>
    <hyperlink ref="C32" location="'EU CC1'!A1" display="EU CC1" xr:uid="{C3E7E5E3-92B3-4173-B976-798AD04A8CFC}"/>
    <hyperlink ref="C102" location="'EU CCR5'!A1" display="EU CCR5" xr:uid="{2342FC97-9F9C-4289-AEA2-76F214145825}"/>
    <hyperlink ref="C101" location="'EU CCR4'!A1" display="EU CCR4" xr:uid="{42FC7B21-7AC5-47E1-ABAC-AE64572395B1}"/>
    <hyperlink ref="C100" location="'EU CCR3'!A1" display="EU CCR3" xr:uid="{F95E49FD-CFDD-4A05-AB66-9B109088CDE1}"/>
    <hyperlink ref="C99" location="'EU CCR2'!A1" display="EU CCR2" xr:uid="{169D6634-E088-4DC7-AA1B-55FF7542FFFF}"/>
    <hyperlink ref="C98" location="'EU CCR1'!A1" display="EU CCR1" xr:uid="{D80F8580-63BD-4927-95E3-AF1A1B3CB091}"/>
    <hyperlink ref="C65" location="'EU CR1'!A1" display="EU CR1" xr:uid="{01B96AB5-63BB-45E4-93E4-507F54CCAA77}"/>
    <hyperlink ref="C66" location="'EU CR1-A'!A1" display="EU CR1-A" xr:uid="{97814B05-18CD-44B4-ADF1-3931742A047F}"/>
    <hyperlink ref="C39" location="'EU CCyB1'!A1" display="EU CCyB1" xr:uid="{803EE60B-EFA3-4922-BBF6-0D27C1269EF0}"/>
    <hyperlink ref="C40" location="'EU CCyB2'!A1" display="EU CCyB2" xr:uid="{B12E1C77-E740-4FA6-8DA9-D76A2E8A22EA}"/>
    <hyperlink ref="C46" location="'EU LR1 LRSum'!A1" display="EU LR1 LRSum" xr:uid="{8D39D063-742F-493D-82B9-4DCD9A3E8BA5}"/>
    <hyperlink ref="C47" location="'EU LR2 LRCom'!A1" display="EU LR2 LRCom" xr:uid="{1CA0AB2D-60B2-4801-B370-08207155D624}"/>
    <hyperlink ref="C48" location="'EU LR3 LRSpl'!A1" display="EU LR3 LRSpl" xr:uid="{F0315C17-10B9-40A9-BEA2-2BB63D24CF46}"/>
    <hyperlink ref="C57" location="'EU LIQ2'!A1" display="EU LIQ2" xr:uid="{5221859A-F24C-4865-B171-836C77FC7B5F}"/>
    <hyperlink ref="C67" location="'EU CQ1'!A1" display="EU CQ1" xr:uid="{0A8CCE13-1ADE-4BEB-B7DA-758F1D17F1CC}"/>
    <hyperlink ref="C74" location="'EU CR3'!A1" display="EU CR3" xr:uid="{A80FB9BF-D7D2-42D0-81F3-7A5EB12A2029}"/>
    <hyperlink ref="C80" location="'EU CR4'!A1" display="EU CR4" xr:uid="{8049ED9C-5272-4F70-95AE-BB64449BB5C1}"/>
    <hyperlink ref="C81" location="'EU CR5'!A1" display="EU CR5" xr:uid="{11B7886C-E96D-4609-8BD0-F99F58D815D5}"/>
    <hyperlink ref="C87" location="'EU CR6'!A1" display="EU CR6 " xr:uid="{0039AB99-8AF0-4B5D-8FAC-DEEED6BFB4C0}"/>
    <hyperlink ref="C89" location="'EU CR7'!A1" display="EU CR7" xr:uid="{96A9D0E6-2870-4D6D-9E04-F95C6E0949DD}"/>
    <hyperlink ref="C91" location="'EU CR8'!A1" display="EU CR8" xr:uid="{6A3850DB-8877-442C-9971-23D021BDEBA0}"/>
    <hyperlink ref="C90" location="'EU CR7-A'!A1" display="EU CR7-A" xr:uid="{6E4DFCA5-45AA-4052-BC1B-D5A794036710}"/>
    <hyperlink ref="C109" location="'EU MR1'!A1" display="EU MR1" xr:uid="{C61E2F41-F4DA-474B-B0B4-85FA250C7C53}"/>
    <hyperlink ref="C103" location="'EU CCR8'!A1" display="EU CCR8" xr:uid="{410D9F44-72AC-403A-85AC-DECD081342D4}"/>
    <hyperlink ref="C55" location="'EU LIQ1'!A1" display="EU LIQ1" xr:uid="{CDBA342C-304D-4423-A348-93F37216614F}"/>
    <hyperlink ref="C56" location="'EU LIQB'!A1" display="EU LIQB" xr:uid="{DA4E43BA-6823-4D9A-861C-E6BE5FA8A1C2}"/>
    <hyperlink ref="C22" location="'EU LI1'!A1" display="EU LI1" xr:uid="{63967116-4144-4A70-9254-4F3560C563CE}"/>
    <hyperlink ref="C23" location="'EU LI2'!A1" display="EU LI2" xr:uid="{DB3F51F3-C413-40E0-88C6-6EA5ABE52793}"/>
    <hyperlink ref="C24" location="'EU LI3'!A1" display="EU LI3" xr:uid="{DC55534A-4FCC-4106-9A99-A332C368282B}"/>
    <hyperlink ref="C27" location="'EU LI2'!A1" display="EU LIB" xr:uid="{6271E0AE-867F-4D67-865C-8B0108DE2457}"/>
    <hyperlink ref="C33" location="'EU CC2'!A1" display="EU CC2" xr:uid="{6396E9C8-4E88-407C-9ACA-3BB1847189CF}"/>
    <hyperlink ref="C34" location="'EU CCA'!A1" display="EU CCA" xr:uid="{FD1AF6BA-36B9-4B58-838A-965D3284D1B3}"/>
    <hyperlink ref="C68" location="'EU CQ3'!A1" display="EU CQ3" xr:uid="{AA0DF732-7D9B-487A-AA97-616FBCD32A22}"/>
    <hyperlink ref="C120" location="'EU AE1'!A1" display="EU AE1" xr:uid="{00CDB0FA-8D67-43CF-A7F6-B84C42558CB0}"/>
    <hyperlink ref="C121" location="'EU AE2'!A1" display="EU AE2" xr:uid="{CDBFEE56-18FF-4384-99AA-250718215177}"/>
    <hyperlink ref="C122" location="'EU AE3'!A1" display="EU AE3" xr:uid="{8FEBFE7A-9D6B-4017-AD10-0571699E088F}"/>
    <hyperlink ref="C88" location="'EU CR6-A'!A1" display="EU CR6-A" xr:uid="{82C567BF-5A76-4DCE-B0B2-FB7EEB078BED}"/>
    <hyperlink ref="C92" location="'EU CR9'!A1" display="EU CR9 " xr:uid="{CC7C6413-1530-4FA3-8B74-95B72DD9103D}"/>
    <hyperlink ref="C97" location="'EU CCRA'!A1" display="EU CCRA" xr:uid="{2FA03AF1-5A7A-49A9-87CD-DE4AC0D55961}"/>
    <hyperlink ref="C115" location="'EU OR1'!A1" display="EU OR1" xr:uid="{04221977-7CFC-466B-AB30-4F960EC68CF6}"/>
    <hyperlink ref="C128" location="'EU IRRBB1'!A1" display="EU IRRBB1" xr:uid="{14B0C7EA-3C19-49D1-AA53-96BAC4F3C01D}"/>
    <hyperlink ref="C79" location="'EU CR4'!A1" display="EU CR4" xr:uid="{38BAFD10-1B92-412D-A5A5-A7D4ED2A231F}"/>
    <hyperlink ref="C123" location="'EU AE4'!A1" display="EU AE4" xr:uid="{5E189199-4B34-4848-8208-FE7FF43DF452}"/>
    <hyperlink ref="C25" location="'EU LI1'!A1" display="EU LIA (a)" xr:uid="{B0A05776-9B26-4BAE-9584-B3320361D431}"/>
    <hyperlink ref="C26" location="'EU LI2'!A1" display="EU LIA (b)" xr:uid="{A39D98C5-3BC4-45C5-823B-67320C7B0DD5}"/>
  </hyperlinks>
  <pageMargins left="0.23622047244094491" right="0.23622047244094491" top="0.74803149606299213" bottom="0.74803149606299213" header="0.31496062992125984" footer="0.31496062992125984"/>
  <pageSetup paperSize="9" scale="5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17301-20B4-4B89-9F15-7B0AC0000720}">
  <sheetPr codeName="Ark6"/>
  <dimension ref="A1:J23"/>
  <sheetViews>
    <sheetView workbookViewId="0">
      <selection activeCell="D17" sqref="D17"/>
    </sheetView>
  </sheetViews>
  <sheetFormatPr defaultColWidth="9.140625" defaultRowHeight="12.75"/>
  <cols>
    <col min="1" max="1" width="3.7109375" style="1" customWidth="1"/>
    <col min="2" max="2" width="37.7109375" style="1" customWidth="1"/>
    <col min="3" max="3" width="9.140625" style="1"/>
    <col min="4" max="4" width="11.42578125" style="1" customWidth="1"/>
    <col min="5" max="5" width="1.7109375" style="1" customWidth="1"/>
    <col min="6" max="7" width="15.5703125" style="1" customWidth="1"/>
    <col min="8" max="16384" width="9.140625" style="1"/>
  </cols>
  <sheetData>
    <row r="1" spans="2:10" ht="21" customHeight="1"/>
    <row r="2" spans="2:10" s="236" customFormat="1" ht="48" customHeight="1">
      <c r="B2" s="615" t="s">
        <v>559</v>
      </c>
      <c r="C2" s="615"/>
      <c r="D2" s="615"/>
      <c r="E2" s="615"/>
      <c r="F2" s="615"/>
      <c r="G2" s="615"/>
      <c r="H2" s="615"/>
      <c r="I2" s="615"/>
      <c r="J2" s="615"/>
    </row>
    <row r="3" spans="2:10" ht="30" customHeight="1">
      <c r="B3" s="616" t="s">
        <v>1236</v>
      </c>
      <c r="C3" s="630"/>
      <c r="D3" s="238"/>
      <c r="E3" s="238"/>
      <c r="F3" s="238"/>
      <c r="G3" s="238"/>
    </row>
    <row r="4" spans="2:10" ht="14.25">
      <c r="B4" s="631"/>
      <c r="C4" s="631"/>
      <c r="D4" s="239"/>
      <c r="E4" s="239"/>
      <c r="F4" s="239"/>
      <c r="G4" s="239"/>
    </row>
    <row r="5" spans="2:10" ht="12.75" customHeight="1">
      <c r="B5" s="254" t="s">
        <v>390</v>
      </c>
      <c r="C5" s="43"/>
      <c r="D5" s="43"/>
      <c r="E5" s="43"/>
      <c r="F5" s="43"/>
      <c r="G5" s="255">
        <v>57414.514861082163</v>
      </c>
    </row>
    <row r="6" spans="2:10" ht="12.75" customHeight="1">
      <c r="B6" s="254" t="s">
        <v>391</v>
      </c>
      <c r="C6" s="43"/>
      <c r="D6" s="43"/>
      <c r="E6" s="43"/>
      <c r="F6" s="43"/>
      <c r="G6" s="592">
        <v>1.7E-5</v>
      </c>
    </row>
    <row r="7" spans="2:10" ht="12.75" customHeight="1">
      <c r="B7" s="256" t="s">
        <v>392</v>
      </c>
      <c r="C7" s="256"/>
      <c r="D7" s="256"/>
      <c r="E7" s="256"/>
      <c r="F7" s="256"/>
      <c r="G7" s="593">
        <v>0.99099999999999999</v>
      </c>
    </row>
    <row r="8" spans="2:10" ht="12.75" customHeight="1">
      <c r="B8" s="237"/>
      <c r="C8" s="237"/>
      <c r="D8" s="237"/>
      <c r="E8" s="237"/>
      <c r="F8" s="237"/>
      <c r="G8" s="237"/>
    </row>
    <row r="9" spans="2:10" ht="12.75" customHeight="1">
      <c r="B9" s="237"/>
      <c r="C9" s="237"/>
      <c r="D9" s="237"/>
      <c r="E9" s="237"/>
      <c r="F9" s="237"/>
      <c r="G9" s="237"/>
    </row>
    <row r="10" spans="2:10" ht="12.75" customHeight="1">
      <c r="B10" s="237"/>
      <c r="C10" s="237"/>
      <c r="D10" s="237"/>
      <c r="E10" s="237"/>
      <c r="F10" s="237"/>
      <c r="G10" s="237"/>
    </row>
    <row r="11" spans="2:10" ht="12.75" customHeight="1"/>
    <row r="12" spans="2:10" ht="12.75" customHeight="1"/>
    <row r="13" spans="2:10" ht="12.75" customHeight="1"/>
    <row r="14" spans="2:10" ht="12.75" customHeight="1"/>
    <row r="15" spans="2:10" ht="12.75" customHeight="1"/>
    <row r="16" spans="2:10" ht="12.75" customHeight="1"/>
    <row r="17" spans="1:1" ht="12.75" customHeight="1"/>
    <row r="18" spans="1:1" ht="12.75" customHeight="1"/>
    <row r="19" spans="1:1">
      <c r="A19" s="1" t="s">
        <v>4</v>
      </c>
    </row>
    <row r="21" spans="1:1" ht="28.5" customHeight="1"/>
    <row r="22" spans="1:1" ht="28.5" customHeight="1"/>
    <row r="23" spans="1:1" ht="28.5" customHeight="1"/>
  </sheetData>
  <mergeCells count="2">
    <mergeCell ref="B3:C4"/>
    <mergeCell ref="B2:J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C4AD3-3BF2-48E5-8F46-1DB3C139157B}">
  <sheetPr codeName="Ark7"/>
  <dimension ref="A1:D20"/>
  <sheetViews>
    <sheetView workbookViewId="0">
      <selection activeCell="C26" sqref="C26"/>
    </sheetView>
  </sheetViews>
  <sheetFormatPr defaultColWidth="9.140625" defaultRowHeight="12.75"/>
  <cols>
    <col min="1" max="1" width="3.7109375" style="20" customWidth="1"/>
    <col min="2" max="2" width="16.5703125" style="20" customWidth="1"/>
    <col min="3" max="3" width="87.5703125" style="20" customWidth="1"/>
    <col min="4" max="4" width="21.5703125" style="20" customWidth="1"/>
    <col min="5" max="16384" width="9.140625" style="1"/>
  </cols>
  <sheetData>
    <row r="1" spans="1:4" ht="21" customHeight="1">
      <c r="A1" s="175"/>
      <c r="B1" s="51"/>
      <c r="C1" s="175" t="s">
        <v>4</v>
      </c>
      <c r="D1" s="176"/>
    </row>
    <row r="2" spans="1:4" ht="48" customHeight="1">
      <c r="A2" s="175"/>
      <c r="B2" s="154" t="s">
        <v>579</v>
      </c>
      <c r="C2" s="175"/>
      <c r="D2" s="176"/>
    </row>
    <row r="3" spans="1:4" ht="26.25" customHeight="1">
      <c r="A3" s="177"/>
      <c r="B3" s="447" t="s">
        <v>1236</v>
      </c>
      <c r="C3" s="289"/>
      <c r="D3" s="289"/>
    </row>
    <row r="4" spans="1:4">
      <c r="A4" s="178"/>
      <c r="B4" s="189"/>
      <c r="C4" s="189"/>
      <c r="D4" s="206" t="s">
        <v>318</v>
      </c>
    </row>
    <row r="5" spans="1:4">
      <c r="A5" s="178"/>
      <c r="B5" s="193">
        <v>1</v>
      </c>
      <c r="C5" s="194" t="s">
        <v>319</v>
      </c>
      <c r="D5" s="195">
        <v>168184.91059295999</v>
      </c>
    </row>
    <row r="6" spans="1:4" ht="24">
      <c r="A6" s="178"/>
      <c r="B6" s="180">
        <v>2</v>
      </c>
      <c r="C6" s="181" t="s">
        <v>582</v>
      </c>
      <c r="D6" s="605" t="s">
        <v>177</v>
      </c>
    </row>
    <row r="7" spans="1:4" ht="24">
      <c r="A7" s="178"/>
      <c r="B7" s="180">
        <v>3</v>
      </c>
      <c r="C7" s="181" t="s">
        <v>583</v>
      </c>
      <c r="D7" s="605" t="s">
        <v>177</v>
      </c>
    </row>
    <row r="8" spans="1:4">
      <c r="A8" s="178"/>
      <c r="B8" s="180">
        <v>4</v>
      </c>
      <c r="C8" s="181" t="s">
        <v>584</v>
      </c>
      <c r="D8" s="605" t="s">
        <v>177</v>
      </c>
    </row>
    <row r="9" spans="1:4" ht="24">
      <c r="A9" s="178"/>
      <c r="B9" s="180">
        <v>5</v>
      </c>
      <c r="C9" s="181" t="s">
        <v>585</v>
      </c>
      <c r="D9" s="605" t="s">
        <v>177</v>
      </c>
    </row>
    <row r="10" spans="1:4">
      <c r="A10" s="178"/>
      <c r="B10" s="180">
        <v>6</v>
      </c>
      <c r="C10" s="181" t="s">
        <v>586</v>
      </c>
      <c r="D10" s="605" t="s">
        <v>177</v>
      </c>
    </row>
    <row r="11" spans="1:4">
      <c r="A11" s="178"/>
      <c r="B11" s="180">
        <v>7</v>
      </c>
      <c r="C11" s="181" t="s">
        <v>587</v>
      </c>
      <c r="D11" s="605" t="s">
        <v>177</v>
      </c>
    </row>
    <row r="12" spans="1:4">
      <c r="A12" s="178"/>
      <c r="B12" s="180">
        <v>8</v>
      </c>
      <c r="C12" s="181" t="s">
        <v>588</v>
      </c>
      <c r="D12" s="143">
        <v>4888.7294500985472</v>
      </c>
    </row>
    <row r="13" spans="1:4">
      <c r="A13" s="178"/>
      <c r="B13" s="180">
        <v>9</v>
      </c>
      <c r="C13" s="181" t="s">
        <v>589</v>
      </c>
      <c r="D13" s="143">
        <v>163.85045951999999</v>
      </c>
    </row>
    <row r="14" spans="1:4" ht="24">
      <c r="A14" s="178"/>
      <c r="B14" s="180">
        <v>10</v>
      </c>
      <c r="C14" s="181" t="s">
        <v>320</v>
      </c>
      <c r="D14" s="143">
        <v>30070.536614094424</v>
      </c>
    </row>
    <row r="15" spans="1:4" ht="24">
      <c r="A15" s="178"/>
      <c r="B15" s="180">
        <v>11</v>
      </c>
      <c r="C15" s="181" t="s">
        <v>590</v>
      </c>
      <c r="D15" s="143">
        <v>-89</v>
      </c>
    </row>
    <row r="16" spans="1:4" ht="24">
      <c r="A16" s="178"/>
      <c r="B16" s="180" t="s">
        <v>580</v>
      </c>
      <c r="C16" s="181" t="s">
        <v>591</v>
      </c>
      <c r="D16" s="605" t="s">
        <v>177</v>
      </c>
    </row>
    <row r="17" spans="1:4" ht="24">
      <c r="A17" s="178"/>
      <c r="B17" s="180" t="s">
        <v>581</v>
      </c>
      <c r="C17" s="181" t="s">
        <v>592</v>
      </c>
      <c r="D17" s="605" t="s">
        <v>177</v>
      </c>
    </row>
    <row r="18" spans="1:4">
      <c r="A18" s="178"/>
      <c r="B18" s="180">
        <v>12</v>
      </c>
      <c r="C18" s="178" t="s">
        <v>47</v>
      </c>
      <c r="D18" s="143">
        <v>-24427.060155692954</v>
      </c>
    </row>
    <row r="19" spans="1:4">
      <c r="A19" s="178"/>
      <c r="B19" s="191">
        <v>13</v>
      </c>
      <c r="C19" s="192" t="s">
        <v>451</v>
      </c>
      <c r="D19" s="208">
        <v>178791.96696098003</v>
      </c>
    </row>
    <row r="20" spans="1:4">
      <c r="A20" s="178"/>
      <c r="B20" s="179"/>
      <c r="C20" s="182"/>
      <c r="D20" s="143"/>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9D65F-1B80-4EFE-9D6E-5A7AF9644FA9}">
  <sheetPr codeName="Ark8"/>
  <dimension ref="A1:F79"/>
  <sheetViews>
    <sheetView topLeftCell="A3" zoomScaleNormal="100" workbookViewId="0">
      <selection activeCell="K30" sqref="K30"/>
    </sheetView>
  </sheetViews>
  <sheetFormatPr defaultColWidth="9.140625" defaultRowHeight="12.75"/>
  <cols>
    <col min="1" max="1" width="3.7109375" style="20" customWidth="1"/>
    <col min="2" max="2" width="16.5703125" style="20" customWidth="1"/>
    <col min="3" max="3" width="87.5703125" style="20" customWidth="1"/>
    <col min="4" max="4" width="19.7109375" style="20" customWidth="1"/>
    <col min="5" max="5" width="17.7109375" style="20" customWidth="1"/>
    <col min="6" max="16384" width="9.140625" style="1"/>
  </cols>
  <sheetData>
    <row r="1" spans="1:5" ht="21" customHeight="1">
      <c r="A1" s="175"/>
      <c r="B1" s="51"/>
      <c r="C1" s="175" t="s">
        <v>4</v>
      </c>
      <c r="D1" s="175"/>
      <c r="E1" s="176"/>
    </row>
    <row r="2" spans="1:5" ht="48" customHeight="1">
      <c r="A2" s="175"/>
      <c r="B2" s="154" t="s">
        <v>661</v>
      </c>
      <c r="C2" s="175"/>
      <c r="D2" s="175"/>
      <c r="E2" s="176"/>
    </row>
    <row r="3" spans="1:5" ht="26.25" customHeight="1">
      <c r="A3" s="178"/>
      <c r="B3" s="447" t="s">
        <v>1236</v>
      </c>
      <c r="C3" s="289"/>
      <c r="D3" s="633" t="s">
        <v>321</v>
      </c>
      <c r="E3" s="633"/>
    </row>
    <row r="4" spans="1:5">
      <c r="A4" s="178"/>
      <c r="B4" s="289"/>
      <c r="C4" s="289"/>
      <c r="D4" s="447" t="s">
        <v>1247</v>
      </c>
      <c r="E4" s="274" t="s">
        <v>400</v>
      </c>
    </row>
    <row r="5" spans="1:5">
      <c r="A5" s="178"/>
      <c r="B5" s="182" t="s">
        <v>322</v>
      </c>
      <c r="C5" s="182"/>
      <c r="D5" s="182"/>
      <c r="E5" s="182"/>
    </row>
    <row r="6" spans="1:5">
      <c r="A6" s="178"/>
      <c r="B6" s="180">
        <v>1</v>
      </c>
      <c r="C6" s="184" t="s">
        <v>593</v>
      </c>
      <c r="D6" s="598">
        <v>128932.04347608628</v>
      </c>
      <c r="E6" s="598">
        <v>139427.7765391921</v>
      </c>
    </row>
    <row r="7" spans="1:5" ht="24">
      <c r="A7" s="178"/>
      <c r="B7" s="180">
        <v>2</v>
      </c>
      <c r="C7" s="184" t="s">
        <v>594</v>
      </c>
      <c r="D7" s="598" t="s">
        <v>4</v>
      </c>
      <c r="E7" s="598"/>
    </row>
    <row r="8" spans="1:5">
      <c r="A8" s="178"/>
      <c r="B8" s="180">
        <v>3</v>
      </c>
      <c r="C8" s="184" t="s">
        <v>326</v>
      </c>
      <c r="D8" s="598">
        <v>-784.15729799999997</v>
      </c>
      <c r="E8" s="598">
        <v>-897.92938551781003</v>
      </c>
    </row>
    <row r="9" spans="1:5">
      <c r="A9" s="178"/>
      <c r="B9" s="180">
        <v>4</v>
      </c>
      <c r="C9" s="184" t="s">
        <v>595</v>
      </c>
      <c r="D9" s="598"/>
      <c r="E9" s="598"/>
    </row>
    <row r="10" spans="1:5">
      <c r="A10" s="178"/>
      <c r="B10" s="180">
        <v>5</v>
      </c>
      <c r="C10" s="184" t="s">
        <v>596</v>
      </c>
      <c r="D10" s="598" t="s">
        <v>4</v>
      </c>
      <c r="E10" s="598"/>
    </row>
    <row r="11" spans="1:5">
      <c r="A11" s="178"/>
      <c r="B11" s="180">
        <v>6</v>
      </c>
      <c r="C11" s="184" t="s">
        <v>323</v>
      </c>
      <c r="D11" s="598">
        <v>-1673.3693470000001</v>
      </c>
      <c r="E11" s="598">
        <v>-1322.2323330480822</v>
      </c>
    </row>
    <row r="12" spans="1:5">
      <c r="A12" s="178"/>
      <c r="B12" s="191">
        <v>7</v>
      </c>
      <c r="C12" s="322" t="s">
        <v>597</v>
      </c>
      <c r="D12" s="260">
        <v>126474.51683108628</v>
      </c>
      <c r="E12" s="260">
        <v>137207.61482062622</v>
      </c>
    </row>
    <row r="13" spans="1:5">
      <c r="A13" s="178"/>
      <c r="B13" s="179"/>
      <c r="C13" s="321"/>
      <c r="D13" s="321"/>
      <c r="E13" s="321"/>
    </row>
    <row r="14" spans="1:5">
      <c r="A14" s="178"/>
      <c r="B14" s="182" t="s">
        <v>324</v>
      </c>
      <c r="C14" s="182"/>
      <c r="D14" s="182"/>
      <c r="E14" s="182"/>
    </row>
    <row r="15" spans="1:5">
      <c r="A15" s="178"/>
      <c r="B15" s="180">
        <v>8</v>
      </c>
      <c r="C15" s="181" t="s">
        <v>603</v>
      </c>
      <c r="D15" s="599">
        <v>1258.6479918177083</v>
      </c>
      <c r="E15" s="599">
        <v>1045.1678212148292</v>
      </c>
    </row>
    <row r="16" spans="1:5">
      <c r="A16" s="178"/>
      <c r="B16" s="180" t="s">
        <v>598</v>
      </c>
      <c r="C16" s="185" t="s">
        <v>604</v>
      </c>
      <c r="D16" s="598" t="s">
        <v>4</v>
      </c>
      <c r="E16" s="598"/>
    </row>
    <row r="17" spans="1:5">
      <c r="A17" s="178"/>
      <c r="B17" s="180">
        <v>9</v>
      </c>
      <c r="C17" s="185" t="s">
        <v>605</v>
      </c>
      <c r="D17" s="600">
        <v>978.13794078153796</v>
      </c>
      <c r="E17" s="600">
        <v>1014.7637507308066</v>
      </c>
    </row>
    <row r="18" spans="1:5">
      <c r="A18" s="178"/>
      <c r="B18" s="180" t="s">
        <v>599</v>
      </c>
      <c r="C18" s="181" t="s">
        <v>606</v>
      </c>
      <c r="D18" s="598" t="s">
        <v>4</v>
      </c>
      <c r="E18" s="598"/>
    </row>
    <row r="19" spans="1:5">
      <c r="A19" s="178"/>
      <c r="B19" s="180" t="s">
        <v>600</v>
      </c>
      <c r="C19" s="185" t="s">
        <v>325</v>
      </c>
      <c r="D19" s="598" t="s">
        <v>4</v>
      </c>
      <c r="E19" s="598"/>
    </row>
    <row r="20" spans="1:5" ht="26.25" customHeight="1">
      <c r="A20" s="178"/>
      <c r="B20" s="180">
        <v>10</v>
      </c>
      <c r="C20" s="185" t="s">
        <v>607</v>
      </c>
      <c r="D20" s="598" t="s">
        <v>4</v>
      </c>
      <c r="E20" s="598"/>
    </row>
    <row r="21" spans="1:5">
      <c r="A21" s="178"/>
      <c r="B21" s="180" t="s">
        <v>601</v>
      </c>
      <c r="C21" s="185" t="s">
        <v>608</v>
      </c>
      <c r="D21" s="598" t="s">
        <v>4</v>
      </c>
      <c r="E21" s="598"/>
    </row>
    <row r="22" spans="1:5">
      <c r="A22" s="178"/>
      <c r="B22" s="180" t="s">
        <v>602</v>
      </c>
      <c r="C22" s="185" t="s">
        <v>609</v>
      </c>
      <c r="D22" s="598" t="s">
        <v>4</v>
      </c>
      <c r="E22" s="598"/>
    </row>
    <row r="23" spans="1:5">
      <c r="A23" s="178"/>
      <c r="B23" s="180">
        <v>11</v>
      </c>
      <c r="C23" s="185" t="s">
        <v>327</v>
      </c>
      <c r="D23" s="598" t="s">
        <v>4</v>
      </c>
      <c r="E23" s="598"/>
    </row>
    <row r="24" spans="1:5">
      <c r="A24" s="178"/>
      <c r="B24" s="180">
        <v>12</v>
      </c>
      <c r="C24" s="185" t="s">
        <v>328</v>
      </c>
      <c r="D24" s="598" t="s">
        <v>4</v>
      </c>
      <c r="E24" s="598"/>
    </row>
    <row r="25" spans="1:5">
      <c r="A25" s="178"/>
      <c r="B25" s="191">
        <v>13</v>
      </c>
      <c r="C25" s="324" t="s">
        <v>610</v>
      </c>
      <c r="D25" s="260">
        <v>2236.7859325992463</v>
      </c>
      <c r="E25" s="260">
        <v>2059.9315719456358</v>
      </c>
    </row>
    <row r="26" spans="1:5">
      <c r="A26" s="178"/>
      <c r="B26" s="180"/>
      <c r="C26" s="185"/>
      <c r="D26" s="610"/>
      <c r="E26" s="610"/>
    </row>
    <row r="27" spans="1:5">
      <c r="A27" s="178"/>
      <c r="B27" s="632" t="s">
        <v>329</v>
      </c>
      <c r="C27" s="632"/>
      <c r="D27" s="632"/>
      <c r="E27" s="632"/>
    </row>
    <row r="28" spans="1:5">
      <c r="A28" s="178"/>
      <c r="B28" s="180">
        <v>14</v>
      </c>
      <c r="C28" s="181" t="s">
        <v>613</v>
      </c>
      <c r="D28" s="600">
        <v>19846</v>
      </c>
      <c r="E28" s="600">
        <v>23843</v>
      </c>
    </row>
    <row r="29" spans="1:5">
      <c r="A29" s="178"/>
      <c r="B29" s="180">
        <v>15</v>
      </c>
      <c r="C29" s="181" t="s">
        <v>330</v>
      </c>
      <c r="D29" s="598" t="s">
        <v>4</v>
      </c>
      <c r="E29" s="598"/>
    </row>
    <row r="30" spans="1:5">
      <c r="A30" s="178"/>
      <c r="B30" s="180">
        <v>16</v>
      </c>
      <c r="C30" s="181" t="s">
        <v>331</v>
      </c>
      <c r="D30" s="600">
        <v>164</v>
      </c>
      <c r="E30" s="600">
        <v>147</v>
      </c>
    </row>
    <row r="31" spans="1:5">
      <c r="A31" s="178"/>
      <c r="B31" s="180" t="s">
        <v>611</v>
      </c>
      <c r="C31" s="181" t="s">
        <v>614</v>
      </c>
      <c r="D31" s="598" t="s">
        <v>4</v>
      </c>
      <c r="E31" s="598"/>
    </row>
    <row r="32" spans="1:5">
      <c r="A32" s="178"/>
      <c r="B32" s="180">
        <v>17</v>
      </c>
      <c r="C32" s="181" t="s">
        <v>332</v>
      </c>
      <c r="D32" s="598" t="s">
        <v>4</v>
      </c>
      <c r="E32" s="598"/>
    </row>
    <row r="33" spans="1:5">
      <c r="A33" s="178"/>
      <c r="B33" s="180" t="s">
        <v>612</v>
      </c>
      <c r="C33" s="181" t="s">
        <v>334</v>
      </c>
      <c r="D33" s="598" t="s">
        <v>4</v>
      </c>
      <c r="E33" s="598"/>
    </row>
    <row r="34" spans="1:5">
      <c r="A34" s="178"/>
      <c r="B34" s="191">
        <v>18</v>
      </c>
      <c r="C34" s="196" t="s">
        <v>615</v>
      </c>
      <c r="D34" s="260">
        <v>20010</v>
      </c>
      <c r="E34" s="260">
        <v>23990</v>
      </c>
    </row>
    <row r="35" spans="1:5">
      <c r="A35" s="178"/>
      <c r="B35" s="288"/>
      <c r="C35" s="288"/>
      <c r="D35" s="288"/>
      <c r="E35" s="288"/>
    </row>
    <row r="36" spans="1:5" ht="12.75" customHeight="1">
      <c r="A36" s="178"/>
      <c r="B36" s="632" t="s">
        <v>335</v>
      </c>
      <c r="C36" s="632"/>
      <c r="D36" s="632"/>
      <c r="E36" s="632"/>
    </row>
    <row r="37" spans="1:5" ht="12.75" customHeight="1">
      <c r="A37" s="178"/>
      <c r="B37" s="180">
        <v>19</v>
      </c>
      <c r="C37" s="185" t="s">
        <v>336</v>
      </c>
      <c r="D37" s="600">
        <v>30071</v>
      </c>
      <c r="E37" s="600">
        <v>33002</v>
      </c>
    </row>
    <row r="38" spans="1:5" ht="12.75" customHeight="1">
      <c r="A38" s="178"/>
      <c r="B38" s="180">
        <v>20</v>
      </c>
      <c r="C38" s="185" t="s">
        <v>337</v>
      </c>
      <c r="D38" s="598" t="s">
        <v>4</v>
      </c>
      <c r="E38" s="598"/>
    </row>
    <row r="39" spans="1:5" ht="24">
      <c r="A39" s="178"/>
      <c r="B39" s="180">
        <v>21</v>
      </c>
      <c r="C39" s="184" t="s">
        <v>616</v>
      </c>
      <c r="D39" s="598" t="s">
        <v>4</v>
      </c>
      <c r="E39" s="598"/>
    </row>
    <row r="40" spans="1:5" ht="12.75" customHeight="1">
      <c r="A40" s="178"/>
      <c r="B40" s="191">
        <v>22</v>
      </c>
      <c r="C40" s="192" t="s">
        <v>617</v>
      </c>
      <c r="D40" s="260">
        <v>300701</v>
      </c>
      <c r="E40" s="260">
        <v>33002</v>
      </c>
    </row>
    <row r="41" spans="1:5" ht="12.75" customHeight="1">
      <c r="A41" s="178"/>
      <c r="B41" s="179"/>
      <c r="C41" s="182"/>
      <c r="D41" s="182"/>
      <c r="E41" s="325"/>
    </row>
    <row r="42" spans="1:5">
      <c r="A42" s="178"/>
      <c r="B42" s="632" t="s">
        <v>618</v>
      </c>
      <c r="C42" s="632"/>
      <c r="D42" s="632"/>
      <c r="E42" s="632"/>
    </row>
    <row r="43" spans="1:5">
      <c r="A43" s="178"/>
      <c r="B43" s="180" t="s">
        <v>619</v>
      </c>
      <c r="C43" s="181" t="s">
        <v>630</v>
      </c>
      <c r="D43" s="598" t="s">
        <v>4</v>
      </c>
      <c r="E43" s="143"/>
    </row>
    <row r="44" spans="1:5">
      <c r="A44" s="178"/>
      <c r="B44" s="180" t="s">
        <v>620</v>
      </c>
      <c r="C44" s="184" t="s">
        <v>631</v>
      </c>
      <c r="D44" s="598" t="s">
        <v>4</v>
      </c>
      <c r="E44" s="143"/>
    </row>
    <row r="45" spans="1:5">
      <c r="A45" s="178"/>
      <c r="B45" s="180" t="s">
        <v>621</v>
      </c>
      <c r="C45" s="184" t="s">
        <v>632</v>
      </c>
      <c r="D45" s="598" t="s">
        <v>4</v>
      </c>
      <c r="E45" s="143"/>
    </row>
    <row r="46" spans="1:5">
      <c r="A46" s="178"/>
      <c r="B46" s="180" t="s">
        <v>622</v>
      </c>
      <c r="C46" s="184" t="s">
        <v>633</v>
      </c>
      <c r="D46" s="598" t="s">
        <v>4</v>
      </c>
      <c r="E46" s="143"/>
    </row>
    <row r="47" spans="1:5">
      <c r="A47" s="178"/>
      <c r="B47" s="180" t="s">
        <v>623</v>
      </c>
      <c r="C47" s="184" t="s">
        <v>634</v>
      </c>
      <c r="D47" s="598" t="s">
        <v>4</v>
      </c>
      <c r="E47" s="143"/>
    </row>
    <row r="48" spans="1:5">
      <c r="A48" s="178"/>
      <c r="B48" s="180" t="s">
        <v>624</v>
      </c>
      <c r="C48" s="184" t="s">
        <v>635</v>
      </c>
      <c r="D48" s="598" t="s">
        <v>4</v>
      </c>
      <c r="E48" s="143"/>
    </row>
    <row r="49" spans="1:5">
      <c r="A49" s="178"/>
      <c r="B49" s="180" t="s">
        <v>625</v>
      </c>
      <c r="C49" s="184" t="s">
        <v>636</v>
      </c>
      <c r="D49" s="598" t="s">
        <v>4</v>
      </c>
      <c r="E49" s="143"/>
    </row>
    <row r="50" spans="1:5">
      <c r="A50" s="178"/>
      <c r="B50" s="180" t="s">
        <v>626</v>
      </c>
      <c r="C50" s="184" t="s">
        <v>637</v>
      </c>
      <c r="D50" s="598" t="s">
        <v>4</v>
      </c>
      <c r="E50" s="143"/>
    </row>
    <row r="51" spans="1:5">
      <c r="A51" s="178"/>
      <c r="B51" s="180" t="s">
        <v>627</v>
      </c>
      <c r="C51" s="184" t="s">
        <v>638</v>
      </c>
      <c r="D51" s="598" t="s">
        <v>4</v>
      </c>
      <c r="E51" s="143"/>
    </row>
    <row r="52" spans="1:5">
      <c r="A52" s="178"/>
      <c r="B52" s="180" t="s">
        <v>628</v>
      </c>
      <c r="C52" s="184" t="s">
        <v>639</v>
      </c>
      <c r="D52" s="598" t="s">
        <v>4</v>
      </c>
      <c r="E52" s="143"/>
    </row>
    <row r="53" spans="1:5">
      <c r="A53" s="178"/>
      <c r="B53" s="191" t="s">
        <v>629</v>
      </c>
      <c r="C53" s="322" t="s">
        <v>640</v>
      </c>
      <c r="D53" s="601" t="s">
        <v>4</v>
      </c>
      <c r="E53" s="145"/>
    </row>
    <row r="54" spans="1:5">
      <c r="A54" s="178"/>
      <c r="B54" s="180"/>
      <c r="C54" s="184"/>
      <c r="D54" s="184"/>
      <c r="E54" s="143"/>
    </row>
    <row r="55" spans="1:5">
      <c r="A55" s="178"/>
      <c r="B55" s="632" t="s">
        <v>641</v>
      </c>
      <c r="C55" s="632"/>
      <c r="D55" s="632"/>
      <c r="E55" s="632"/>
    </row>
    <row r="56" spans="1:5">
      <c r="A56" s="178"/>
      <c r="B56" s="180">
        <v>23</v>
      </c>
      <c r="C56" s="184" t="s">
        <v>316</v>
      </c>
      <c r="D56" s="598">
        <v>11076.589483</v>
      </c>
      <c r="E56" s="598">
        <v>11043.095090101917</v>
      </c>
    </row>
    <row r="57" spans="1:5">
      <c r="A57" s="178"/>
      <c r="B57" s="323">
        <v>24</v>
      </c>
      <c r="C57" s="326" t="s">
        <v>451</v>
      </c>
      <c r="D57" s="260">
        <v>178791.89649997995</v>
      </c>
      <c r="E57" s="260">
        <v>196259.16564104264</v>
      </c>
    </row>
    <row r="58" spans="1:5">
      <c r="A58" s="178"/>
      <c r="B58" s="180"/>
      <c r="C58" s="184"/>
      <c r="D58" s="184"/>
      <c r="E58" s="143"/>
    </row>
    <row r="59" spans="1:5">
      <c r="A59" s="178"/>
      <c r="B59" s="632" t="s">
        <v>317</v>
      </c>
      <c r="C59" s="632"/>
      <c r="D59" s="632"/>
      <c r="E59" s="632"/>
    </row>
    <row r="60" spans="1:5">
      <c r="A60" s="178"/>
      <c r="B60" s="180">
        <v>25</v>
      </c>
      <c r="C60" s="185" t="s">
        <v>452</v>
      </c>
      <c r="D60" s="602">
        <v>6.1952413391404691E-2</v>
      </c>
      <c r="E60" s="602">
        <v>5.626792029830445E-2</v>
      </c>
    </row>
    <row r="61" spans="1:5">
      <c r="A61" s="178"/>
      <c r="B61" s="180" t="s">
        <v>642</v>
      </c>
      <c r="C61" s="185" t="s">
        <v>646</v>
      </c>
      <c r="D61" s="602">
        <v>6.1952413391404691E-2</v>
      </c>
      <c r="E61" s="602">
        <v>5.626792029830445E-2</v>
      </c>
    </row>
    <row r="62" spans="1:5">
      <c r="A62" s="178"/>
      <c r="B62" s="180" t="s">
        <v>248</v>
      </c>
      <c r="C62" s="185" t="s">
        <v>649</v>
      </c>
      <c r="D62" s="602">
        <v>6.1952413391404691E-2</v>
      </c>
      <c r="E62" s="602">
        <v>5.626792029830445E-2</v>
      </c>
    </row>
    <row r="63" spans="1:5">
      <c r="A63" s="178"/>
      <c r="B63" s="180">
        <v>26</v>
      </c>
      <c r="C63" s="185" t="s">
        <v>647</v>
      </c>
      <c r="D63" s="602">
        <v>0.03</v>
      </c>
      <c r="E63" s="602">
        <v>0.03</v>
      </c>
    </row>
    <row r="64" spans="1:5">
      <c r="A64" s="178"/>
      <c r="B64" s="180" t="s">
        <v>643</v>
      </c>
      <c r="C64" s="185" t="s">
        <v>454</v>
      </c>
      <c r="D64" s="602">
        <v>0</v>
      </c>
      <c r="E64" s="602">
        <v>0</v>
      </c>
    </row>
    <row r="65" spans="1:6">
      <c r="A65" s="178"/>
      <c r="B65" s="180" t="s">
        <v>644</v>
      </c>
      <c r="C65" s="185" t="s">
        <v>648</v>
      </c>
      <c r="D65" s="602">
        <v>0</v>
      </c>
      <c r="E65" s="602">
        <v>0</v>
      </c>
    </row>
    <row r="66" spans="1:6">
      <c r="A66" s="178"/>
      <c r="B66" s="180">
        <v>27</v>
      </c>
      <c r="C66" s="185" t="s">
        <v>457</v>
      </c>
      <c r="D66" s="602">
        <v>0</v>
      </c>
      <c r="E66" s="602">
        <v>0</v>
      </c>
    </row>
    <row r="67" spans="1:6">
      <c r="A67" s="178"/>
      <c r="B67" s="327" t="s">
        <v>645</v>
      </c>
      <c r="C67" s="328" t="s">
        <v>458</v>
      </c>
      <c r="D67" s="603">
        <v>0.03</v>
      </c>
      <c r="E67" s="603">
        <v>0.03</v>
      </c>
    </row>
    <row r="68" spans="1:6">
      <c r="A68" s="178"/>
      <c r="B68" s="288"/>
      <c r="C68" s="288"/>
      <c r="D68" s="602"/>
      <c r="E68" s="288"/>
    </row>
    <row r="69" spans="1:6">
      <c r="B69" s="632" t="s">
        <v>650</v>
      </c>
      <c r="C69" s="632"/>
      <c r="D69" s="632"/>
      <c r="E69" s="632"/>
    </row>
    <row r="70" spans="1:6">
      <c r="B70" s="327" t="s">
        <v>651</v>
      </c>
      <c r="C70" s="328" t="s">
        <v>338</v>
      </c>
      <c r="D70" s="604" t="s">
        <v>1248</v>
      </c>
      <c r="E70" s="604" t="s">
        <v>1248</v>
      </c>
    </row>
    <row r="72" spans="1:6">
      <c r="B72" s="632" t="s">
        <v>652</v>
      </c>
      <c r="C72" s="632"/>
      <c r="D72" s="632"/>
      <c r="E72" s="632"/>
    </row>
    <row r="73" spans="1:6" ht="24">
      <c r="B73" s="180">
        <v>28</v>
      </c>
      <c r="C73" s="184" t="s">
        <v>653</v>
      </c>
      <c r="D73" s="600">
        <v>21383</v>
      </c>
      <c r="E73" s="600">
        <v>22863</v>
      </c>
    </row>
    <row r="74" spans="1:6" ht="24">
      <c r="B74" s="180">
        <v>29</v>
      </c>
      <c r="C74" s="184" t="s">
        <v>654</v>
      </c>
      <c r="D74" s="600">
        <v>19846</v>
      </c>
      <c r="E74" s="600">
        <v>23843</v>
      </c>
    </row>
    <row r="75" spans="1:6" ht="36">
      <c r="B75" s="180">
        <v>30</v>
      </c>
      <c r="C75" s="184" t="s">
        <v>655</v>
      </c>
      <c r="D75" s="600">
        <v>180776</v>
      </c>
      <c r="E75" s="600">
        <v>190261</v>
      </c>
    </row>
    <row r="76" spans="1:6" ht="36">
      <c r="B76" s="180" t="s">
        <v>656</v>
      </c>
      <c r="C76" s="184" t="s">
        <v>657</v>
      </c>
      <c r="D76" s="600">
        <v>180776</v>
      </c>
      <c r="E76" s="600">
        <v>190261</v>
      </c>
    </row>
    <row r="77" spans="1:6" ht="36">
      <c r="B77" s="180">
        <v>31</v>
      </c>
      <c r="C77" s="184" t="s">
        <v>658</v>
      </c>
      <c r="D77" s="602">
        <v>5.8299999999999998E-2</v>
      </c>
      <c r="E77" s="602">
        <v>5.8000000000000003E-2</v>
      </c>
    </row>
    <row r="78" spans="1:6" ht="36">
      <c r="B78" s="327" t="s">
        <v>659</v>
      </c>
      <c r="C78" s="329" t="s">
        <v>660</v>
      </c>
      <c r="D78" s="603">
        <v>5.8299999999999998E-2</v>
      </c>
      <c r="E78" s="603">
        <v>5.8000000000000003E-2</v>
      </c>
    </row>
    <row r="79" spans="1:6">
      <c r="F79" s="606"/>
    </row>
  </sheetData>
  <mergeCells count="8">
    <mergeCell ref="B59:E59"/>
    <mergeCell ref="B69:E69"/>
    <mergeCell ref="D3:E3"/>
    <mergeCell ref="B55:E55"/>
    <mergeCell ref="B72:E72"/>
    <mergeCell ref="B27:E27"/>
    <mergeCell ref="B36:E36"/>
    <mergeCell ref="B42:E42"/>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BE394-FEEE-428F-A1B7-E50B34658429}">
  <sheetPr codeName="Ark9"/>
  <dimension ref="A1:D71"/>
  <sheetViews>
    <sheetView workbookViewId="0">
      <selection activeCell="C29" sqref="C29"/>
    </sheetView>
  </sheetViews>
  <sheetFormatPr defaultColWidth="9.140625" defaultRowHeight="12.75"/>
  <cols>
    <col min="1" max="1" width="3.7109375" style="20" customWidth="1"/>
    <col min="2" max="2" width="16.5703125" style="20" customWidth="1"/>
    <col min="3" max="3" width="87.5703125" style="20" customWidth="1"/>
    <col min="4" max="4" width="21.5703125" style="20" customWidth="1"/>
    <col min="5" max="16384" width="9.140625" style="1"/>
  </cols>
  <sheetData>
    <row r="1" spans="1:4" ht="21" customHeight="1">
      <c r="A1" s="175"/>
      <c r="B1" s="51"/>
      <c r="C1" s="175" t="s">
        <v>4</v>
      </c>
      <c r="D1" s="176"/>
    </row>
    <row r="2" spans="1:4" ht="48" customHeight="1">
      <c r="A2" s="175"/>
      <c r="B2" s="154" t="s">
        <v>662</v>
      </c>
      <c r="C2" s="175"/>
      <c r="D2" s="176"/>
    </row>
    <row r="3" spans="1:4" ht="24" customHeight="1">
      <c r="A3" s="178"/>
      <c r="B3" s="447" t="s">
        <v>1236</v>
      </c>
      <c r="C3" s="289"/>
      <c r="D3" s="289"/>
    </row>
    <row r="4" spans="1:4" ht="24">
      <c r="A4" s="178"/>
      <c r="B4" s="189"/>
      <c r="C4" s="190"/>
      <c r="D4" s="207" t="s">
        <v>321</v>
      </c>
    </row>
    <row r="5" spans="1:4">
      <c r="A5" s="178"/>
      <c r="B5" s="180" t="s">
        <v>339</v>
      </c>
      <c r="C5" s="184" t="s">
        <v>340</v>
      </c>
      <c r="D5" s="143">
        <v>128932.04347609449</v>
      </c>
    </row>
    <row r="6" spans="1:4">
      <c r="A6" s="178"/>
      <c r="B6" s="180" t="s">
        <v>341</v>
      </c>
      <c r="C6" s="198" t="s">
        <v>342</v>
      </c>
      <c r="D6" s="143">
        <v>34573.588493080002</v>
      </c>
    </row>
    <row r="7" spans="1:4">
      <c r="A7" s="178"/>
      <c r="B7" s="180" t="s">
        <v>343</v>
      </c>
      <c r="C7" s="198" t="s">
        <v>344</v>
      </c>
      <c r="D7" s="143">
        <v>94358.454983014497</v>
      </c>
    </row>
    <row r="8" spans="1:4">
      <c r="A8" s="178"/>
      <c r="B8" s="200" t="s">
        <v>345</v>
      </c>
      <c r="C8" s="201" t="s">
        <v>29</v>
      </c>
      <c r="D8" s="202">
        <v>0</v>
      </c>
    </row>
    <row r="9" spans="1:4">
      <c r="A9" s="178"/>
      <c r="B9" s="200" t="s">
        <v>346</v>
      </c>
      <c r="C9" s="201" t="s">
        <v>663</v>
      </c>
      <c r="D9" s="202">
        <v>18548.662510369999</v>
      </c>
    </row>
    <row r="10" spans="1:4">
      <c r="A10" s="178"/>
      <c r="B10" s="200" t="s">
        <v>347</v>
      </c>
      <c r="C10" s="201" t="s">
        <v>664</v>
      </c>
      <c r="D10" s="202">
        <v>9.6874749999999996E-2</v>
      </c>
    </row>
    <row r="11" spans="1:4">
      <c r="A11" s="178"/>
      <c r="B11" s="200" t="s">
        <v>348</v>
      </c>
      <c r="C11" s="201" t="s">
        <v>20</v>
      </c>
      <c r="D11" s="202">
        <v>1402.34003078</v>
      </c>
    </row>
    <row r="12" spans="1:4">
      <c r="A12" s="178"/>
      <c r="B12" s="200" t="s">
        <v>349</v>
      </c>
      <c r="C12" s="201" t="s">
        <v>665</v>
      </c>
      <c r="D12" s="202">
        <v>8571.2478208699995</v>
      </c>
    </row>
    <row r="13" spans="1:4">
      <c r="A13" s="178"/>
      <c r="B13" s="200" t="s">
        <v>350</v>
      </c>
      <c r="C13" s="201" t="s">
        <v>666</v>
      </c>
      <c r="D13" s="202">
        <v>7095.2514868899998</v>
      </c>
    </row>
    <row r="14" spans="1:4">
      <c r="A14" s="178"/>
      <c r="B14" s="200" t="s">
        <v>351</v>
      </c>
      <c r="C14" s="201" t="s">
        <v>21</v>
      </c>
      <c r="D14" s="202">
        <v>51188.995493559996</v>
      </c>
    </row>
    <row r="15" spans="1:4" ht="12.75" customHeight="1">
      <c r="A15" s="178"/>
      <c r="B15" s="200" t="s">
        <v>352</v>
      </c>
      <c r="C15" s="201" t="s">
        <v>28</v>
      </c>
      <c r="D15" s="202">
        <v>722.09416921000013</v>
      </c>
    </row>
    <row r="16" spans="1:4">
      <c r="A16" s="178"/>
      <c r="B16" s="200" t="s">
        <v>353</v>
      </c>
      <c r="C16" s="201" t="s">
        <v>667</v>
      </c>
      <c r="D16" s="202">
        <v>6829.766596584499</v>
      </c>
    </row>
    <row r="17" spans="1:4">
      <c r="A17" s="178"/>
      <c r="B17" s="188"/>
      <c r="C17" s="183"/>
      <c r="D17" s="186"/>
    </row>
    <row r="18" spans="1:4">
      <c r="A18" s="178"/>
      <c r="B18" s="38"/>
      <c r="C18" s="38"/>
      <c r="D18" s="38"/>
    </row>
    <row r="19" spans="1:4">
      <c r="A19" s="178"/>
      <c r="B19" s="38"/>
      <c r="C19" s="38"/>
      <c r="D19" s="38"/>
    </row>
    <row r="20" spans="1:4" ht="12.75" customHeight="1">
      <c r="A20" s="178"/>
    </row>
    <row r="21" spans="1:4">
      <c r="A21" s="178"/>
    </row>
    <row r="22" spans="1:4" ht="12.75" customHeight="1">
      <c r="A22" s="178"/>
    </row>
    <row r="23" spans="1:4" ht="12.75" customHeight="1">
      <c r="A23" s="178"/>
    </row>
    <row r="24" spans="1:4" ht="12.75" customHeight="1">
      <c r="A24" s="178"/>
    </row>
    <row r="25" spans="1:4">
      <c r="A25" s="178"/>
    </row>
    <row r="26" spans="1:4" ht="12.75" customHeight="1">
      <c r="A26" s="178"/>
    </row>
    <row r="27" spans="1:4" ht="12.75" customHeight="1">
      <c r="A27" s="178"/>
    </row>
    <row r="28" spans="1:4" ht="12.75" customHeight="1">
      <c r="A28" s="178"/>
    </row>
    <row r="29" spans="1:4" ht="12.75" customHeight="1">
      <c r="A29" s="178"/>
    </row>
    <row r="30" spans="1:4" ht="12.75" customHeight="1">
      <c r="A30" s="178"/>
    </row>
    <row r="31" spans="1:4">
      <c r="A31" s="178"/>
    </row>
    <row r="32" spans="1:4">
      <c r="A32" s="178"/>
    </row>
    <row r="33" spans="1:4">
      <c r="A33" s="178"/>
    </row>
    <row r="34" spans="1:4">
      <c r="A34" s="178"/>
    </row>
    <row r="35" spans="1:4">
      <c r="A35" s="178"/>
    </row>
    <row r="36" spans="1:4">
      <c r="A36" s="178"/>
    </row>
    <row r="37" spans="1:4">
      <c r="A37" s="178"/>
    </row>
    <row r="38" spans="1:4">
      <c r="A38" s="178"/>
    </row>
    <row r="39" spans="1:4">
      <c r="A39" s="178"/>
    </row>
    <row r="40" spans="1:4">
      <c r="A40" s="178"/>
    </row>
    <row r="41" spans="1:4">
      <c r="A41" s="178"/>
    </row>
    <row r="42" spans="1:4">
      <c r="A42" s="178"/>
    </row>
    <row r="43" spans="1:4">
      <c r="A43" s="178"/>
    </row>
    <row r="44" spans="1:4">
      <c r="A44" s="178"/>
    </row>
    <row r="45" spans="1:4" ht="26.25" customHeight="1">
      <c r="A45" s="178"/>
    </row>
    <row r="46" spans="1:4">
      <c r="A46" s="178"/>
    </row>
    <row r="47" spans="1:4" s="197" customFormat="1">
      <c r="A47" s="178"/>
      <c r="B47" s="20"/>
      <c r="C47" s="20"/>
      <c r="D47" s="20"/>
    </row>
    <row r="48" spans="1:4" s="197" customFormat="1">
      <c r="A48" s="178"/>
      <c r="B48" s="20"/>
      <c r="C48" s="20"/>
      <c r="D48" s="20"/>
    </row>
    <row r="49" spans="1:4">
      <c r="A49" s="178"/>
    </row>
    <row r="50" spans="1:4">
      <c r="A50" s="178"/>
    </row>
    <row r="51" spans="1:4">
      <c r="A51" s="178"/>
    </row>
    <row r="52" spans="1:4">
      <c r="A52" s="178"/>
    </row>
    <row r="53" spans="1:4">
      <c r="A53" s="178"/>
    </row>
    <row r="54" spans="1:4">
      <c r="A54" s="178"/>
    </row>
    <row r="55" spans="1:4" ht="26.25" customHeight="1">
      <c r="A55" s="186"/>
    </row>
    <row r="56" spans="1:4">
      <c r="A56" s="187"/>
    </row>
    <row r="57" spans="1:4">
      <c r="A57" s="178"/>
    </row>
    <row r="58" spans="1:4">
      <c r="A58" s="178"/>
    </row>
    <row r="59" spans="1:4">
      <c r="A59" s="178"/>
    </row>
    <row r="60" spans="1:4" s="203" customFormat="1">
      <c r="A60" s="199"/>
      <c r="B60" s="20"/>
      <c r="C60" s="20"/>
      <c r="D60" s="20"/>
    </row>
    <row r="61" spans="1:4" s="203" customFormat="1">
      <c r="A61" s="199"/>
      <c r="B61" s="20"/>
      <c r="C61" s="20"/>
      <c r="D61" s="20"/>
    </row>
    <row r="62" spans="1:4" s="203" customFormat="1">
      <c r="A62" s="199"/>
      <c r="B62" s="20"/>
      <c r="C62" s="20"/>
      <c r="D62" s="20"/>
    </row>
    <row r="63" spans="1:4" s="203" customFormat="1">
      <c r="A63" s="199"/>
      <c r="B63" s="20"/>
      <c r="C63" s="20"/>
      <c r="D63" s="20"/>
    </row>
    <row r="64" spans="1:4" s="203" customFormat="1">
      <c r="A64" s="199"/>
      <c r="B64" s="20"/>
      <c r="C64" s="20"/>
      <c r="D64" s="20"/>
    </row>
    <row r="65" spans="1:4" s="203" customFormat="1">
      <c r="A65" s="199"/>
      <c r="B65" s="20"/>
      <c r="C65" s="20"/>
      <c r="D65" s="20"/>
    </row>
    <row r="66" spans="1:4" s="203" customFormat="1">
      <c r="A66" s="199"/>
      <c r="B66" s="20"/>
      <c r="C66" s="20"/>
      <c r="D66" s="20"/>
    </row>
    <row r="67" spans="1:4" s="203" customFormat="1">
      <c r="A67" s="199"/>
      <c r="B67" s="20"/>
      <c r="C67" s="20"/>
      <c r="D67" s="20"/>
    </row>
    <row r="68" spans="1:4" s="203" customFormat="1">
      <c r="A68" s="199"/>
      <c r="B68" s="20"/>
      <c r="C68" s="20"/>
      <c r="D68" s="20"/>
    </row>
    <row r="69" spans="1:4">
      <c r="A69" s="187"/>
    </row>
    <row r="70" spans="1:4">
      <c r="A70" s="38"/>
    </row>
    <row r="71" spans="1:4">
      <c r="A71" s="38"/>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A7753-C06A-4822-8388-8E11A109C230}">
  <sheetPr codeName="Ark10"/>
  <dimension ref="B1:L38"/>
  <sheetViews>
    <sheetView showGridLines="0" zoomScaleNormal="100" workbookViewId="0"/>
  </sheetViews>
  <sheetFormatPr defaultColWidth="12.28515625" defaultRowHeight="12.75"/>
  <cols>
    <col min="1" max="1" width="3.7109375" customWidth="1"/>
    <col min="2" max="2" width="10.85546875" customWidth="1"/>
    <col min="3" max="3" width="61" bestFit="1" customWidth="1"/>
    <col min="4" max="11" width="16.85546875" customWidth="1"/>
  </cols>
  <sheetData>
    <row r="1" spans="2:12" ht="21" customHeight="1"/>
    <row r="2" spans="2:12" ht="48" customHeight="1">
      <c r="B2" s="117" t="s">
        <v>670</v>
      </c>
      <c r="C2" s="116"/>
      <c r="D2" s="634"/>
      <c r="E2" s="634"/>
      <c r="F2" s="634"/>
      <c r="G2" s="634"/>
      <c r="H2" s="634"/>
      <c r="I2" s="209"/>
      <c r="J2" s="209"/>
      <c r="K2" s="209"/>
      <c r="L2" s="99"/>
    </row>
    <row r="3" spans="2:12" ht="15">
      <c r="B3" s="635" t="s">
        <v>356</v>
      </c>
      <c r="C3" s="636"/>
      <c r="D3" s="638" t="s">
        <v>871</v>
      </c>
      <c r="E3" s="639"/>
      <c r="F3" s="639"/>
      <c r="G3" s="639"/>
      <c r="H3" s="638" t="s">
        <v>872</v>
      </c>
      <c r="I3" s="639"/>
      <c r="J3" s="639"/>
      <c r="K3" s="639"/>
      <c r="L3" s="99"/>
    </row>
    <row r="4" spans="2:12" ht="15">
      <c r="B4" s="637"/>
      <c r="C4" s="637"/>
      <c r="D4" s="617"/>
      <c r="E4" s="640"/>
      <c r="F4" s="640"/>
      <c r="G4" s="640"/>
      <c r="H4" s="617"/>
      <c r="I4" s="640"/>
      <c r="J4" s="640"/>
      <c r="K4" s="640"/>
      <c r="L4" s="99"/>
    </row>
    <row r="5" spans="2:12" ht="15">
      <c r="B5" s="100" t="s">
        <v>355</v>
      </c>
      <c r="C5" s="100"/>
      <c r="D5" s="210">
        <v>44561</v>
      </c>
      <c r="E5" s="210">
        <v>44469</v>
      </c>
      <c r="F5" s="210">
        <v>44377</v>
      </c>
      <c r="G5" s="210">
        <v>44286</v>
      </c>
      <c r="H5" s="210">
        <v>44561</v>
      </c>
      <c r="I5" s="210">
        <v>44469</v>
      </c>
      <c r="J5" s="210">
        <v>44377</v>
      </c>
      <c r="K5" s="210">
        <v>44286</v>
      </c>
      <c r="L5" s="99" t="s">
        <v>4</v>
      </c>
    </row>
    <row r="6" spans="2:12" ht="15">
      <c r="B6" s="103" t="s">
        <v>118</v>
      </c>
      <c r="C6" s="103"/>
      <c r="D6" s="284">
        <v>12</v>
      </c>
      <c r="E6" s="284">
        <v>12</v>
      </c>
      <c r="F6" s="284">
        <v>12</v>
      </c>
      <c r="G6" s="284">
        <v>12</v>
      </c>
      <c r="H6" s="284">
        <v>12</v>
      </c>
      <c r="I6" s="284">
        <v>12</v>
      </c>
      <c r="J6" s="284">
        <v>12</v>
      </c>
      <c r="K6" s="284">
        <v>12</v>
      </c>
      <c r="L6" s="99"/>
    </row>
    <row r="7" spans="2:12" ht="15">
      <c r="B7" s="103" t="s">
        <v>119</v>
      </c>
      <c r="C7" s="103"/>
      <c r="D7" s="210" t="s">
        <v>4</v>
      </c>
      <c r="E7" s="210" t="s">
        <v>4</v>
      </c>
      <c r="F7" s="210" t="s">
        <v>4</v>
      </c>
      <c r="G7" s="210" t="s">
        <v>4</v>
      </c>
      <c r="H7" s="210" t="s">
        <v>4</v>
      </c>
      <c r="I7" s="210" t="s">
        <v>4</v>
      </c>
      <c r="J7" s="210" t="s">
        <v>4</v>
      </c>
      <c r="K7" s="210" t="s">
        <v>4</v>
      </c>
      <c r="L7" s="99"/>
    </row>
    <row r="8" spans="2:12" ht="12.75" customHeight="1">
      <c r="B8" s="240" t="s">
        <v>120</v>
      </c>
      <c r="C8" s="241" t="s">
        <v>121</v>
      </c>
      <c r="D8" s="101"/>
      <c r="E8" s="101"/>
      <c r="F8" s="101"/>
      <c r="G8" s="101"/>
      <c r="H8" s="158">
        <v>46675.807167783292</v>
      </c>
      <c r="I8" s="158">
        <v>47232.864687699963</v>
      </c>
      <c r="J8" s="158">
        <v>46749.84643644996</v>
      </c>
      <c r="K8" s="158">
        <v>45494.79258136663</v>
      </c>
      <c r="L8" s="99"/>
    </row>
    <row r="9" spans="2:12" ht="12.75" customHeight="1">
      <c r="B9" s="102" t="s">
        <v>122</v>
      </c>
      <c r="C9" s="102"/>
      <c r="D9" s="102" t="s">
        <v>4</v>
      </c>
      <c r="E9" s="102"/>
      <c r="F9" s="102"/>
      <c r="G9" s="102"/>
      <c r="H9" s="102"/>
      <c r="I9" s="102"/>
      <c r="J9" s="102"/>
      <c r="K9" s="102"/>
      <c r="L9" s="99"/>
    </row>
    <row r="10" spans="2:12" ht="15">
      <c r="B10" s="240" t="s">
        <v>123</v>
      </c>
      <c r="C10" s="398" t="s">
        <v>124</v>
      </c>
      <c r="D10" s="157">
        <v>72440.333845271656</v>
      </c>
      <c r="E10" s="157">
        <v>72143.351228938336</v>
      </c>
      <c r="F10" s="157">
        <v>70128.647569355002</v>
      </c>
      <c r="G10" s="157">
        <v>67801.83852843834</v>
      </c>
      <c r="H10" s="158">
        <v>4481.9647701322501</v>
      </c>
      <c r="I10" s="158">
        <v>4466.3642314655835</v>
      </c>
      <c r="J10" s="158">
        <v>4342.5607332989175</v>
      </c>
      <c r="K10" s="158">
        <v>4202.0897615489166</v>
      </c>
      <c r="L10" s="99"/>
    </row>
    <row r="11" spans="2:12" s="170" customFormat="1" ht="12.75" customHeight="1">
      <c r="B11" s="248" t="s">
        <v>125</v>
      </c>
      <c r="C11" s="242" t="s">
        <v>126</v>
      </c>
      <c r="D11" s="167">
        <v>55260.412862692494</v>
      </c>
      <c r="E11" s="167">
        <v>54916.616231942498</v>
      </c>
      <c r="F11" s="167">
        <v>53369.641798025834</v>
      </c>
      <c r="G11" s="167">
        <v>51552.460347359156</v>
      </c>
      <c r="H11" s="168">
        <v>2763.0206431221245</v>
      </c>
      <c r="I11" s="168">
        <v>2745.8308116221251</v>
      </c>
      <c r="J11" s="168">
        <v>2668.4820900387917</v>
      </c>
      <c r="K11" s="168">
        <v>2577.6230174554585</v>
      </c>
      <c r="L11" s="169"/>
    </row>
    <row r="12" spans="2:12" s="170" customFormat="1" ht="12.75" customHeight="1">
      <c r="B12" s="248" t="s">
        <v>127</v>
      </c>
      <c r="C12" s="242" t="s">
        <v>128</v>
      </c>
      <c r="D12" s="167">
        <v>16947.095127318335</v>
      </c>
      <c r="E12" s="167">
        <v>16968.475696651665</v>
      </c>
      <c r="F12" s="167">
        <v>16518.34202306833</v>
      </c>
      <c r="G12" s="167">
        <v>16021.345918735</v>
      </c>
      <c r="H12" s="168">
        <v>1718.8370530101254</v>
      </c>
      <c r="I12" s="168">
        <v>1720.3824688434586</v>
      </c>
      <c r="J12" s="168">
        <v>1673.927692260125</v>
      </c>
      <c r="K12" s="168">
        <v>1624.2883794267916</v>
      </c>
      <c r="L12" s="169"/>
    </row>
    <row r="13" spans="2:12" ht="12.75" customHeight="1">
      <c r="B13" s="240" t="s">
        <v>129</v>
      </c>
      <c r="C13" s="241" t="s">
        <v>130</v>
      </c>
      <c r="D13" s="157">
        <v>46079.763488778328</v>
      </c>
      <c r="E13" s="157">
        <v>45661.543606778338</v>
      </c>
      <c r="F13" s="157">
        <v>44693.514847028331</v>
      </c>
      <c r="G13" s="157">
        <v>43765.644394111667</v>
      </c>
      <c r="H13" s="158">
        <v>20317.237747965501</v>
      </c>
      <c r="I13" s="158">
        <v>20161.975118298829</v>
      </c>
      <c r="J13" s="158">
        <v>19706.491869548834</v>
      </c>
      <c r="K13" s="158">
        <v>19209.751096048836</v>
      </c>
      <c r="L13" s="99"/>
    </row>
    <row r="14" spans="2:12" s="170" customFormat="1" ht="24.75">
      <c r="B14" s="248" t="s">
        <v>131</v>
      </c>
      <c r="C14" s="242" t="s">
        <v>132</v>
      </c>
      <c r="D14" s="168">
        <v>0</v>
      </c>
      <c r="E14" s="168">
        <v>0</v>
      </c>
      <c r="F14" s="168">
        <v>0</v>
      </c>
      <c r="G14" s="168">
        <v>0</v>
      </c>
      <c r="H14" s="168">
        <v>0</v>
      </c>
      <c r="I14" s="168">
        <v>0</v>
      </c>
      <c r="J14" s="168">
        <v>0</v>
      </c>
      <c r="K14" s="168">
        <v>0</v>
      </c>
      <c r="L14" s="169"/>
    </row>
    <row r="15" spans="2:12" s="170" customFormat="1" ht="12.75" customHeight="1">
      <c r="B15" s="248" t="s">
        <v>133</v>
      </c>
      <c r="C15" s="242" t="s">
        <v>134</v>
      </c>
      <c r="D15" s="167">
        <v>46072.788551274163</v>
      </c>
      <c r="E15" s="167">
        <v>45654.568669274166</v>
      </c>
      <c r="F15" s="167">
        <v>44680.651931190834</v>
      </c>
      <c r="G15" s="167">
        <v>43752.93107452416</v>
      </c>
      <c r="H15" s="168">
        <v>20310.262810461336</v>
      </c>
      <c r="I15" s="168">
        <v>20155.000180794665</v>
      </c>
      <c r="J15" s="168">
        <v>19693.628953711333</v>
      </c>
      <c r="K15" s="168">
        <v>19197.037776461333</v>
      </c>
      <c r="L15" s="169"/>
    </row>
    <row r="16" spans="2:12" s="170" customFormat="1" ht="12.75" customHeight="1">
      <c r="B16" s="248" t="s">
        <v>135</v>
      </c>
      <c r="C16" s="242" t="s">
        <v>136</v>
      </c>
      <c r="D16" s="167">
        <v>6.9749375041666672</v>
      </c>
      <c r="E16" s="167">
        <v>6.9749375041666672</v>
      </c>
      <c r="F16" s="167">
        <v>12.862915837499999</v>
      </c>
      <c r="G16" s="167">
        <v>12.713319587500001</v>
      </c>
      <c r="H16" s="168">
        <v>6.9749375041666672</v>
      </c>
      <c r="I16" s="168">
        <v>6.9749375041666672</v>
      </c>
      <c r="J16" s="168">
        <v>12.862915837499999</v>
      </c>
      <c r="K16" s="168">
        <v>12.713319587500001</v>
      </c>
      <c r="L16" s="169"/>
    </row>
    <row r="17" spans="2:11" ht="12.75" customHeight="1">
      <c r="B17" s="240" t="s">
        <v>137</v>
      </c>
      <c r="C17" s="241" t="s">
        <v>138</v>
      </c>
      <c r="D17" s="161" t="s">
        <v>4</v>
      </c>
      <c r="E17" s="161" t="s">
        <v>4</v>
      </c>
      <c r="F17" s="161" t="s">
        <v>4</v>
      </c>
      <c r="G17" s="161" t="s">
        <v>4</v>
      </c>
      <c r="H17" s="158">
        <v>572.88142749440829</v>
      </c>
      <c r="I17" s="158">
        <v>578.33314457774179</v>
      </c>
      <c r="J17" s="158">
        <v>503.04090382774166</v>
      </c>
      <c r="K17" s="158">
        <v>450.86907291107497</v>
      </c>
    </row>
    <row r="18" spans="2:11">
      <c r="B18" s="240" t="s">
        <v>139</v>
      </c>
      <c r="C18" s="241" t="s">
        <v>140</v>
      </c>
      <c r="D18" s="159">
        <v>10391.491735371665</v>
      </c>
      <c r="E18" s="159">
        <v>10373.009689954999</v>
      </c>
      <c r="F18" s="159">
        <v>10393.400526121666</v>
      </c>
      <c r="G18" s="159">
        <v>10159.021931788333</v>
      </c>
      <c r="H18" s="158">
        <v>1493.166398054417</v>
      </c>
      <c r="I18" s="158">
        <v>1449.082198971083</v>
      </c>
      <c r="J18" s="158">
        <v>1419.1323353877499</v>
      </c>
      <c r="K18" s="158">
        <v>1350.0055580544165</v>
      </c>
    </row>
    <row r="19" spans="2:11" s="170" customFormat="1" ht="12" customHeight="1">
      <c r="B19" s="248" t="s">
        <v>141</v>
      </c>
      <c r="C19" s="242" t="s">
        <v>142</v>
      </c>
      <c r="D19" s="167">
        <v>778.00202130916659</v>
      </c>
      <c r="E19" s="167">
        <v>756.69411514250021</v>
      </c>
      <c r="F19" s="167">
        <v>743.74037547583339</v>
      </c>
      <c r="G19" s="167">
        <v>746.74011405916656</v>
      </c>
      <c r="H19" s="168">
        <v>778.00202130916659</v>
      </c>
      <c r="I19" s="168">
        <v>756.69411514250021</v>
      </c>
      <c r="J19" s="168">
        <v>743.74037547583339</v>
      </c>
      <c r="K19" s="168">
        <v>746.74011405916656</v>
      </c>
    </row>
    <row r="20" spans="2:11" s="170" customFormat="1" ht="12" customHeight="1">
      <c r="B20" s="248" t="s">
        <v>143</v>
      </c>
      <c r="C20" s="242" t="s">
        <v>144</v>
      </c>
      <c r="D20" s="168">
        <v>0</v>
      </c>
      <c r="E20" s="168">
        <v>0</v>
      </c>
      <c r="F20" s="168">
        <v>0</v>
      </c>
      <c r="G20" s="168">
        <v>0</v>
      </c>
      <c r="H20" s="171">
        <v>0</v>
      </c>
      <c r="I20" s="171">
        <v>0</v>
      </c>
      <c r="J20" s="171">
        <v>0</v>
      </c>
      <c r="K20" s="171">
        <v>0</v>
      </c>
    </row>
    <row r="21" spans="2:11" s="170" customFormat="1">
      <c r="B21" s="248" t="s">
        <v>145</v>
      </c>
      <c r="C21" s="242" t="s">
        <v>146</v>
      </c>
      <c r="D21" s="167">
        <v>9613.489714062498</v>
      </c>
      <c r="E21" s="167">
        <v>9616.3155748125009</v>
      </c>
      <c r="F21" s="167">
        <v>9649.6601506458337</v>
      </c>
      <c r="G21" s="167">
        <v>9412.2818177291683</v>
      </c>
      <c r="H21" s="168">
        <v>715.16437674525002</v>
      </c>
      <c r="I21" s="168">
        <v>692.38808382858326</v>
      </c>
      <c r="J21" s="168">
        <v>675.39195991191662</v>
      </c>
      <c r="K21" s="168">
        <v>603.26544399525005</v>
      </c>
    </row>
    <row r="22" spans="2:11">
      <c r="B22" s="240" t="s">
        <v>147</v>
      </c>
      <c r="C22" s="241" t="s">
        <v>148</v>
      </c>
      <c r="D22" s="159">
        <v>13212.96787126667</v>
      </c>
      <c r="E22" s="159">
        <v>13373.086058433333</v>
      </c>
      <c r="F22" s="159">
        <v>13029.495813933332</v>
      </c>
      <c r="G22" s="159">
        <v>11808.832917350001</v>
      </c>
      <c r="H22" s="158">
        <v>3477.1990682183332</v>
      </c>
      <c r="I22" s="158">
        <v>3422.1104371349998</v>
      </c>
      <c r="J22" s="158">
        <v>3539.714765551666</v>
      </c>
      <c r="K22" s="158">
        <v>2542.168494051667</v>
      </c>
    </row>
    <row r="23" spans="2:11">
      <c r="B23" s="240" t="s">
        <v>149</v>
      </c>
      <c r="C23" s="241" t="s">
        <v>150</v>
      </c>
      <c r="D23" s="159">
        <v>20736.144783719166</v>
      </c>
      <c r="E23" s="159">
        <v>20288.943729969167</v>
      </c>
      <c r="F23" s="159">
        <v>19345.316125552501</v>
      </c>
      <c r="G23" s="159">
        <v>18066.62553938583</v>
      </c>
      <c r="H23" s="158">
        <v>1036.8072390776249</v>
      </c>
      <c r="I23" s="158">
        <v>1014.4471864942916</v>
      </c>
      <c r="J23" s="158">
        <v>967.26580616095816</v>
      </c>
      <c r="K23" s="158">
        <v>903.33127691095831</v>
      </c>
    </row>
    <row r="24" spans="2:11">
      <c r="B24" s="240" t="s">
        <v>151</v>
      </c>
      <c r="C24" s="241" t="s">
        <v>152</v>
      </c>
      <c r="D24" s="161"/>
      <c r="E24" s="161"/>
      <c r="F24" s="161"/>
      <c r="G24" s="161"/>
      <c r="H24" s="158">
        <v>31379.256650942534</v>
      </c>
      <c r="I24" s="158">
        <v>31092.312316942527</v>
      </c>
      <c r="J24" s="158">
        <v>30478.206413775868</v>
      </c>
      <c r="K24" s="158">
        <v>28658.215259525867</v>
      </c>
    </row>
    <row r="25" spans="2:11">
      <c r="B25" s="102" t="s">
        <v>153</v>
      </c>
      <c r="C25" s="102"/>
      <c r="D25" s="162"/>
      <c r="E25" s="162" t="s">
        <v>4</v>
      </c>
      <c r="F25" s="162" t="s">
        <v>4</v>
      </c>
      <c r="G25" s="162" t="s">
        <v>4</v>
      </c>
      <c r="H25" s="163" t="s">
        <v>4</v>
      </c>
      <c r="I25" s="163" t="s">
        <v>4</v>
      </c>
      <c r="J25" s="163" t="s">
        <v>4</v>
      </c>
      <c r="K25" s="163" t="s">
        <v>4</v>
      </c>
    </row>
    <row r="26" spans="2:11">
      <c r="B26" s="240" t="s">
        <v>154</v>
      </c>
      <c r="C26" s="241" t="s">
        <v>155</v>
      </c>
      <c r="D26" s="157">
        <v>22537.23015495417</v>
      </c>
      <c r="E26" s="157">
        <v>22784.144823787501</v>
      </c>
      <c r="F26" s="157">
        <v>21644.832878787503</v>
      </c>
      <c r="G26" s="157">
        <v>21855.370901620834</v>
      </c>
      <c r="H26" s="158">
        <v>1931.0481803783002</v>
      </c>
      <c r="I26" s="158">
        <v>1933.3230131282999</v>
      </c>
      <c r="J26" s="158">
        <v>1769.7774971283</v>
      </c>
      <c r="K26" s="158">
        <v>1717.0734153782998</v>
      </c>
    </row>
    <row r="27" spans="2:11">
      <c r="B27" s="240" t="s">
        <v>156</v>
      </c>
      <c r="C27" s="241" t="s">
        <v>157</v>
      </c>
      <c r="D27" s="157">
        <v>5747.9250553541669</v>
      </c>
      <c r="E27" s="157">
        <v>5375.6280483541668</v>
      </c>
      <c r="F27" s="157">
        <v>4920.4632206875003</v>
      </c>
      <c r="G27" s="157">
        <v>4580.3474847708321</v>
      </c>
      <c r="H27" s="158">
        <v>5168.1903565191669</v>
      </c>
      <c r="I27" s="158">
        <v>4767.8465107691673</v>
      </c>
      <c r="J27" s="158">
        <v>4304.6877344358336</v>
      </c>
      <c r="K27" s="158">
        <v>3972.5455921025</v>
      </c>
    </row>
    <row r="28" spans="2:11">
      <c r="B28" s="240" t="s">
        <v>158</v>
      </c>
      <c r="C28" s="241" t="s">
        <v>159</v>
      </c>
      <c r="D28" s="157">
        <v>3553.2513085700007</v>
      </c>
      <c r="E28" s="157">
        <v>3468.2351594866664</v>
      </c>
      <c r="F28" s="157">
        <v>3452.4016793199994</v>
      </c>
      <c r="G28" s="157">
        <v>2341.6969936533337</v>
      </c>
      <c r="H28" s="158">
        <v>3553.2513085700007</v>
      </c>
      <c r="I28" s="158">
        <v>3468.2351594866664</v>
      </c>
      <c r="J28" s="158">
        <v>3452.4016793199994</v>
      </c>
      <c r="K28" s="158">
        <v>2341.6969936533337</v>
      </c>
    </row>
    <row r="29" spans="2:11" ht="36">
      <c r="B29" s="248" t="s">
        <v>413</v>
      </c>
      <c r="C29" s="331" t="s">
        <v>874</v>
      </c>
      <c r="D29" s="161"/>
      <c r="E29" s="161"/>
      <c r="F29" s="161"/>
      <c r="G29" s="161"/>
      <c r="H29" s="158"/>
      <c r="I29" s="158"/>
      <c r="J29" s="158"/>
      <c r="K29" s="158"/>
    </row>
    <row r="30" spans="2:11">
      <c r="B30" s="248" t="s">
        <v>873</v>
      </c>
      <c r="C30" s="331" t="s">
        <v>875</v>
      </c>
      <c r="D30" s="161"/>
      <c r="E30" s="161"/>
      <c r="F30" s="161"/>
      <c r="G30" s="161"/>
      <c r="H30" s="158"/>
      <c r="I30" s="158"/>
      <c r="J30" s="158"/>
      <c r="K30" s="158"/>
    </row>
    <row r="31" spans="2:11">
      <c r="B31" s="240" t="s">
        <v>160</v>
      </c>
      <c r="C31" s="241" t="s">
        <v>161</v>
      </c>
      <c r="D31" s="157">
        <v>31838.406518878332</v>
      </c>
      <c r="E31" s="157">
        <v>31628.008031628338</v>
      </c>
      <c r="F31" s="157">
        <v>30017.697778795002</v>
      </c>
      <c r="G31" s="157">
        <v>28777.415380045004</v>
      </c>
      <c r="H31" s="158">
        <v>10652.489845467468</v>
      </c>
      <c r="I31" s="158">
        <v>10169.404683384133</v>
      </c>
      <c r="J31" s="158">
        <v>9526.8669108841332</v>
      </c>
      <c r="K31" s="158">
        <v>8031.3160011341342</v>
      </c>
    </row>
    <row r="32" spans="2:11">
      <c r="B32" s="248" t="s">
        <v>162</v>
      </c>
      <c r="C32" s="242" t="s">
        <v>163</v>
      </c>
      <c r="D32" s="158"/>
      <c r="E32" s="158"/>
      <c r="F32" s="158"/>
      <c r="G32" s="158"/>
      <c r="H32" s="158"/>
      <c r="I32" s="158"/>
      <c r="J32" s="158"/>
      <c r="K32" s="158"/>
    </row>
    <row r="33" spans="2:11">
      <c r="B33" s="248" t="s">
        <v>164</v>
      </c>
      <c r="C33" s="242" t="s">
        <v>165</v>
      </c>
      <c r="D33" s="158"/>
      <c r="E33" s="158"/>
      <c r="F33" s="158"/>
      <c r="G33" s="158"/>
      <c r="H33" s="158"/>
      <c r="I33" s="158"/>
      <c r="J33" s="158"/>
      <c r="K33" s="158"/>
    </row>
    <row r="34" spans="2:11">
      <c r="B34" s="248" t="s">
        <v>166</v>
      </c>
      <c r="C34" s="242" t="s">
        <v>167</v>
      </c>
      <c r="D34" s="159"/>
      <c r="E34" s="159"/>
      <c r="F34" s="159"/>
      <c r="G34" s="159"/>
      <c r="H34" s="160"/>
      <c r="I34" s="160"/>
      <c r="J34" s="160"/>
      <c r="K34" s="160"/>
    </row>
    <row r="35" spans="2:11">
      <c r="B35" s="102"/>
      <c r="C35" s="102"/>
      <c r="D35" s="163"/>
      <c r="E35" s="163"/>
      <c r="F35" s="163"/>
      <c r="G35" s="163"/>
      <c r="H35" s="163" t="s">
        <v>4</v>
      </c>
      <c r="I35" s="163" t="s">
        <v>4</v>
      </c>
      <c r="J35" s="163" t="s">
        <v>4</v>
      </c>
      <c r="K35" s="163" t="s">
        <v>4</v>
      </c>
    </row>
    <row r="36" spans="2:11">
      <c r="B36" s="241" t="s">
        <v>168</v>
      </c>
      <c r="C36" s="241" t="s">
        <v>169</v>
      </c>
      <c r="D36" s="161"/>
      <c r="E36" s="161"/>
      <c r="F36" s="161"/>
      <c r="G36" s="161"/>
      <c r="H36" s="160">
        <v>46675.807167783292</v>
      </c>
      <c r="I36" s="160">
        <v>47232.864687699963</v>
      </c>
      <c r="J36" s="160">
        <v>46749.84643644996</v>
      </c>
      <c r="K36" s="160">
        <v>45494.79258136663</v>
      </c>
    </row>
    <row r="37" spans="2:11">
      <c r="B37" s="241" t="s">
        <v>170</v>
      </c>
      <c r="C37" s="241" t="s">
        <v>171</v>
      </c>
      <c r="D37" s="161"/>
      <c r="E37" s="161"/>
      <c r="F37" s="161"/>
      <c r="G37" s="161"/>
      <c r="H37" s="160">
        <v>20726.766805475065</v>
      </c>
      <c r="I37" s="160">
        <v>20922.9076335584</v>
      </c>
      <c r="J37" s="160">
        <v>20951.339502891733</v>
      </c>
      <c r="K37" s="160">
        <v>20626.899258391732</v>
      </c>
    </row>
    <row r="38" spans="2:11" ht="13.5" thickBot="1">
      <c r="B38" s="243" t="s">
        <v>172</v>
      </c>
      <c r="C38" s="243" t="s">
        <v>173</v>
      </c>
      <c r="D38" s="164"/>
      <c r="E38" s="164"/>
      <c r="F38" s="164"/>
      <c r="G38" s="164"/>
      <c r="H38" s="165">
        <v>2.2678485573179152</v>
      </c>
      <c r="I38" s="165">
        <v>2.2720968501524639</v>
      </c>
      <c r="J38" s="165">
        <v>2.2367051891269658</v>
      </c>
      <c r="K38" s="165">
        <v>2.2127921647819533</v>
      </c>
    </row>
  </sheetData>
  <mergeCells count="4">
    <mergeCell ref="D2:H2"/>
    <mergeCell ref="B3:C4"/>
    <mergeCell ref="D3:G4"/>
    <mergeCell ref="H3:K4"/>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DE7F8-6B69-4557-8B3C-BF773E818245}">
  <sheetPr codeName="Ark64"/>
  <dimension ref="B1:D10"/>
  <sheetViews>
    <sheetView showGridLines="0" workbookViewId="0">
      <selection activeCell="D20" sqref="D20"/>
    </sheetView>
  </sheetViews>
  <sheetFormatPr defaultColWidth="6.85546875" defaultRowHeight="12.75"/>
  <cols>
    <col min="1" max="2" width="3.7109375" customWidth="1"/>
    <col min="3" max="3" width="57.140625" bestFit="1" customWidth="1"/>
    <col min="4" max="4" width="89.5703125" bestFit="1" customWidth="1"/>
    <col min="6" max="6" width="16.85546875" customWidth="1"/>
  </cols>
  <sheetData>
    <row r="1" spans="2:4" ht="21" customHeight="1"/>
    <row r="2" spans="2:4" ht="48" customHeight="1">
      <c r="B2" s="118" t="s">
        <v>672</v>
      </c>
      <c r="C2" s="118"/>
      <c r="D2" s="118"/>
    </row>
    <row r="3" spans="2:4" ht="30" customHeight="1">
      <c r="B3" s="14"/>
      <c r="C3" s="14"/>
      <c r="D3" s="14"/>
    </row>
    <row r="4" spans="2:4" ht="24">
      <c r="B4" s="244" t="s">
        <v>673</v>
      </c>
      <c r="C4" s="244" t="s">
        <v>680</v>
      </c>
      <c r="D4" s="568"/>
    </row>
    <row r="5" spans="2:4">
      <c r="B5" s="245" t="s">
        <v>674</v>
      </c>
      <c r="C5" s="245" t="s">
        <v>681</v>
      </c>
      <c r="D5" s="569" t="s">
        <v>1243</v>
      </c>
    </row>
    <row r="6" spans="2:4">
      <c r="B6" s="245" t="s">
        <v>675</v>
      </c>
      <c r="C6" s="245" t="s">
        <v>682</v>
      </c>
      <c r="D6" s="569" t="s">
        <v>1233</v>
      </c>
    </row>
    <row r="7" spans="2:4" ht="24">
      <c r="B7" s="245" t="s">
        <v>676</v>
      </c>
      <c r="C7" s="245" t="s">
        <v>683</v>
      </c>
      <c r="D7" s="569" t="s">
        <v>1243</v>
      </c>
    </row>
    <row r="8" spans="2:4">
      <c r="B8" s="245" t="s">
        <v>677</v>
      </c>
      <c r="C8" s="245" t="s">
        <v>174</v>
      </c>
      <c r="D8" s="246" t="s">
        <v>1234</v>
      </c>
    </row>
    <row r="9" spans="2:4">
      <c r="B9" s="245" t="s">
        <v>678</v>
      </c>
      <c r="C9" s="245" t="s">
        <v>175</v>
      </c>
      <c r="D9" s="246" t="s">
        <v>1235</v>
      </c>
    </row>
    <row r="10" spans="2:4" ht="36.75" thickBot="1">
      <c r="B10" s="247" t="s">
        <v>679</v>
      </c>
      <c r="C10" s="247" t="s">
        <v>176</v>
      </c>
      <c r="D10" s="570" t="s">
        <v>177</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9E58-ED8A-4614-95D0-FDDA3997D63A}">
  <sheetPr codeName="Ark65"/>
  <dimension ref="B1:I45"/>
  <sheetViews>
    <sheetView showGridLines="0" zoomScaleNormal="100" workbookViewId="0">
      <selection activeCell="B6" sqref="B6"/>
    </sheetView>
  </sheetViews>
  <sheetFormatPr defaultColWidth="12.28515625" defaultRowHeight="12.75"/>
  <cols>
    <col min="1" max="1" width="3.7109375" customWidth="1"/>
    <col min="2" max="2" width="10.85546875" customWidth="1"/>
    <col min="3" max="3" width="65.140625" customWidth="1"/>
    <col min="4" max="8" width="16.85546875" customWidth="1"/>
  </cols>
  <sheetData>
    <row r="1" spans="2:9" ht="21" customHeight="1"/>
    <row r="2" spans="2:9" ht="48" customHeight="1">
      <c r="B2" s="117" t="s">
        <v>684</v>
      </c>
      <c r="C2" s="116"/>
      <c r="D2" s="634"/>
      <c r="E2" s="634"/>
      <c r="F2" s="634"/>
      <c r="G2" s="634"/>
      <c r="H2" s="634"/>
      <c r="I2" s="99"/>
    </row>
    <row r="3" spans="2:9" ht="15">
      <c r="B3" s="635" t="s">
        <v>356</v>
      </c>
      <c r="C3" s="636"/>
      <c r="D3" s="638" t="s">
        <v>685</v>
      </c>
      <c r="E3" s="639"/>
      <c r="F3" s="639"/>
      <c r="G3" s="639"/>
      <c r="H3" s="638" t="s">
        <v>686</v>
      </c>
      <c r="I3" s="99"/>
    </row>
    <row r="4" spans="2:9" ht="15">
      <c r="B4" s="637"/>
      <c r="C4" s="637"/>
      <c r="D4" s="617"/>
      <c r="E4" s="640"/>
      <c r="F4" s="640"/>
      <c r="G4" s="640"/>
      <c r="H4" s="625"/>
      <c r="I4" s="99"/>
    </row>
    <row r="5" spans="2:9" ht="15">
      <c r="B5" s="100" t="s">
        <v>1262</v>
      </c>
      <c r="C5" s="100"/>
      <c r="D5" s="210" t="s">
        <v>687</v>
      </c>
      <c r="E5" s="210" t="s">
        <v>688</v>
      </c>
      <c r="F5" s="210" t="s">
        <v>689</v>
      </c>
      <c r="G5" s="210" t="s">
        <v>690</v>
      </c>
      <c r="H5" s="617"/>
      <c r="I5" s="99" t="s">
        <v>4</v>
      </c>
    </row>
    <row r="6" spans="2:9" ht="15">
      <c r="B6" s="103" t="s">
        <v>691</v>
      </c>
      <c r="C6" s="103"/>
      <c r="D6" s="210" t="s">
        <v>4</v>
      </c>
      <c r="E6" s="210" t="s">
        <v>4</v>
      </c>
      <c r="F6" s="210" t="s">
        <v>4</v>
      </c>
      <c r="G6" s="210" t="s">
        <v>4</v>
      </c>
      <c r="H6" s="210" t="s">
        <v>4</v>
      </c>
      <c r="I6" s="99"/>
    </row>
    <row r="7" spans="2:9" ht="12.75" customHeight="1">
      <c r="B7" s="330">
        <v>1</v>
      </c>
      <c r="C7" s="331" t="s">
        <v>693</v>
      </c>
      <c r="D7" s="348">
        <v>15069.89738918</v>
      </c>
      <c r="E7" s="348">
        <v>3718.15</v>
      </c>
      <c r="F7" s="348">
        <v>0</v>
      </c>
      <c r="G7" s="348">
        <v>24664.936460179997</v>
      </c>
      <c r="H7" s="348">
        <v>24664.936460179997</v>
      </c>
      <c r="I7" s="99"/>
    </row>
    <row r="8" spans="2:9" s="170" customFormat="1" ht="12.75" customHeight="1">
      <c r="B8" s="330">
        <v>2</v>
      </c>
      <c r="C8" s="334" t="s">
        <v>694</v>
      </c>
      <c r="D8" s="332">
        <v>15069.89738918</v>
      </c>
      <c r="E8" s="415">
        <v>0</v>
      </c>
      <c r="F8" s="332">
        <v>0</v>
      </c>
      <c r="G8" s="332">
        <v>15069.89738918</v>
      </c>
      <c r="H8" s="168">
        <v>15069.89738918</v>
      </c>
      <c r="I8" s="169"/>
    </row>
    <row r="9" spans="2:9" s="170" customFormat="1" ht="12.75" customHeight="1">
      <c r="B9" s="330">
        <v>3</v>
      </c>
      <c r="C9" s="334" t="s">
        <v>695</v>
      </c>
      <c r="D9" s="335"/>
      <c r="E9" s="415">
        <v>3718.15</v>
      </c>
      <c r="F9" s="332">
        <v>0</v>
      </c>
      <c r="G9" s="332">
        <v>9595.0390709999992</v>
      </c>
      <c r="H9" s="168">
        <v>9595.0390709999992</v>
      </c>
      <c r="I9" s="169"/>
    </row>
    <row r="10" spans="2:9" ht="12.75" customHeight="1">
      <c r="B10" s="330">
        <v>4</v>
      </c>
      <c r="C10" s="331" t="s">
        <v>696</v>
      </c>
      <c r="D10" s="337"/>
      <c r="E10" s="348">
        <v>72003.273687000008</v>
      </c>
      <c r="F10" s="348">
        <v>0</v>
      </c>
      <c r="G10" s="348">
        <v>0</v>
      </c>
      <c r="H10" s="348">
        <v>67720.834944550006</v>
      </c>
      <c r="I10" s="99"/>
    </row>
    <row r="11" spans="2:9" s="170" customFormat="1" ht="12.75" customHeight="1">
      <c r="B11" s="330">
        <v>5</v>
      </c>
      <c r="C11" s="334" t="s">
        <v>697</v>
      </c>
      <c r="D11" s="336"/>
      <c r="E11" s="168">
        <v>58357.772525</v>
      </c>
      <c r="F11" s="168">
        <v>0</v>
      </c>
      <c r="G11" s="168">
        <v>0</v>
      </c>
      <c r="H11" s="168">
        <v>55439.883898749998</v>
      </c>
      <c r="I11" s="169"/>
    </row>
    <row r="12" spans="2:9" s="170" customFormat="1" ht="12.75" customHeight="1">
      <c r="B12" s="330">
        <v>6</v>
      </c>
      <c r="C12" s="334" t="s">
        <v>698</v>
      </c>
      <c r="D12" s="335"/>
      <c r="E12" s="332">
        <v>13645.501162</v>
      </c>
      <c r="F12" s="168">
        <v>0</v>
      </c>
      <c r="G12" s="168">
        <v>0</v>
      </c>
      <c r="H12" s="168">
        <v>12280.9510458</v>
      </c>
      <c r="I12" s="169"/>
    </row>
    <row r="13" spans="2:9" s="170" customFormat="1" ht="12.75" customHeight="1">
      <c r="B13" s="330">
        <v>7</v>
      </c>
      <c r="C13" s="331" t="s">
        <v>699</v>
      </c>
      <c r="D13" s="335"/>
      <c r="E13" s="348">
        <v>55128.704337000003</v>
      </c>
      <c r="F13" s="348">
        <v>0</v>
      </c>
      <c r="G13" s="348">
        <v>7.0581339999999999</v>
      </c>
      <c r="H13" s="348">
        <v>17881.312535000001</v>
      </c>
      <c r="I13" s="169"/>
    </row>
    <row r="14" spans="2:9" ht="12.75" customHeight="1">
      <c r="B14" s="330">
        <v>8</v>
      </c>
      <c r="C14" s="334" t="s">
        <v>700</v>
      </c>
      <c r="D14" s="338"/>
      <c r="E14" s="332">
        <v>43420.836416999999</v>
      </c>
      <c r="F14" s="168">
        <v>0</v>
      </c>
      <c r="G14" s="168">
        <v>0</v>
      </c>
      <c r="H14" s="168">
        <v>17099.530158500002</v>
      </c>
    </row>
    <row r="15" spans="2:9" ht="12.75" customHeight="1">
      <c r="B15" s="330">
        <v>9</v>
      </c>
      <c r="C15" s="334" t="s">
        <v>701</v>
      </c>
      <c r="D15" s="338"/>
      <c r="E15" s="332">
        <v>11707.867920000001</v>
      </c>
      <c r="F15" s="168">
        <v>0</v>
      </c>
      <c r="G15" s="332">
        <v>7.0581339999999999</v>
      </c>
      <c r="H15" s="168">
        <v>781.78237650000005</v>
      </c>
    </row>
    <row r="16" spans="2:9" s="170" customFormat="1" ht="12.75" customHeight="1">
      <c r="B16" s="330">
        <v>10</v>
      </c>
      <c r="C16" s="331" t="s">
        <v>702</v>
      </c>
      <c r="D16" s="335"/>
      <c r="E16" s="332">
        <v>0</v>
      </c>
      <c r="F16" s="168">
        <v>0</v>
      </c>
      <c r="G16" s="168">
        <v>0</v>
      </c>
      <c r="H16" s="168">
        <v>0</v>
      </c>
    </row>
    <row r="17" spans="2:8" s="170" customFormat="1" ht="12.75" customHeight="1">
      <c r="B17" s="330">
        <v>11</v>
      </c>
      <c r="C17" s="331" t="s">
        <v>703</v>
      </c>
      <c r="D17" s="348">
        <v>0</v>
      </c>
      <c r="E17" s="348">
        <v>1336.5270847799989</v>
      </c>
      <c r="F17" s="348">
        <v>0</v>
      </c>
      <c r="G17" s="348">
        <v>0</v>
      </c>
      <c r="H17" s="348">
        <v>0</v>
      </c>
    </row>
    <row r="18" spans="2:8" s="170" customFormat="1" ht="12.75" customHeight="1">
      <c r="B18" s="330">
        <v>12</v>
      </c>
      <c r="C18" s="334" t="s">
        <v>704</v>
      </c>
      <c r="D18" s="332">
        <v>0</v>
      </c>
      <c r="E18" s="335"/>
      <c r="F18" s="335"/>
      <c r="G18" s="335"/>
      <c r="H18" s="336"/>
    </row>
    <row r="19" spans="2:8" ht="12.75" customHeight="1">
      <c r="B19" s="330">
        <v>13</v>
      </c>
      <c r="C19" s="334" t="s">
        <v>705</v>
      </c>
      <c r="D19" s="338"/>
      <c r="E19" s="332">
        <v>1336.5270847799989</v>
      </c>
      <c r="F19" s="333">
        <v>0</v>
      </c>
      <c r="G19" s="333">
        <v>0</v>
      </c>
      <c r="H19" s="158">
        <v>0</v>
      </c>
    </row>
    <row r="20" spans="2:8" ht="12.75" customHeight="1">
      <c r="B20" s="339">
        <v>14</v>
      </c>
      <c r="C20" s="340" t="s">
        <v>706</v>
      </c>
      <c r="D20" s="346"/>
      <c r="E20" s="346"/>
      <c r="F20" s="346"/>
      <c r="G20" s="346"/>
      <c r="H20" s="341">
        <v>110267.08393973002</v>
      </c>
    </row>
    <row r="21" spans="2:8">
      <c r="B21" s="248"/>
      <c r="C21" s="241"/>
      <c r="D21" s="333"/>
      <c r="E21" s="333"/>
      <c r="F21" s="333"/>
      <c r="G21" s="333"/>
      <c r="H21" s="158"/>
    </row>
    <row r="22" spans="2:8">
      <c r="B22" s="102" t="s">
        <v>692</v>
      </c>
      <c r="C22" s="102"/>
      <c r="D22" s="162" t="s">
        <v>4</v>
      </c>
      <c r="E22" s="162" t="s">
        <v>4</v>
      </c>
      <c r="F22" s="162" t="s">
        <v>4</v>
      </c>
      <c r="G22" s="162" t="s">
        <v>4</v>
      </c>
      <c r="H22" s="163" t="s">
        <v>4</v>
      </c>
    </row>
    <row r="23" spans="2:8">
      <c r="B23" s="330">
        <v>15</v>
      </c>
      <c r="C23" s="331" t="s">
        <v>121</v>
      </c>
      <c r="D23" s="337"/>
      <c r="E23" s="337"/>
      <c r="F23" s="337"/>
      <c r="G23" s="337"/>
      <c r="H23" s="160">
        <v>1961.6053661100002</v>
      </c>
    </row>
    <row r="24" spans="2:8">
      <c r="B24" s="330" t="s">
        <v>333</v>
      </c>
      <c r="C24" s="331" t="s">
        <v>707</v>
      </c>
      <c r="D24" s="337"/>
      <c r="E24" s="157">
        <v>0</v>
      </c>
      <c r="F24" s="157">
        <v>0</v>
      </c>
      <c r="G24" s="157">
        <v>0</v>
      </c>
      <c r="H24" s="158">
        <v>0</v>
      </c>
    </row>
    <row r="25" spans="2:8">
      <c r="B25" s="330">
        <v>16</v>
      </c>
      <c r="C25" s="331" t="s">
        <v>708</v>
      </c>
      <c r="D25" s="337"/>
      <c r="E25" s="159">
        <v>0</v>
      </c>
      <c r="F25" s="159">
        <v>0</v>
      </c>
      <c r="G25" s="159">
        <v>0</v>
      </c>
      <c r="H25" s="160">
        <v>0</v>
      </c>
    </row>
    <row r="26" spans="2:8">
      <c r="B26" s="330">
        <v>17</v>
      </c>
      <c r="C26" s="331" t="s">
        <v>709</v>
      </c>
      <c r="D26" s="337"/>
      <c r="E26" s="159">
        <v>27414.404951</v>
      </c>
      <c r="F26" s="159">
        <v>2932.3204369999999</v>
      </c>
      <c r="G26" s="159">
        <v>82033.940807000006</v>
      </c>
      <c r="H26" s="160">
        <v>77221.721668099999</v>
      </c>
    </row>
    <row r="27" spans="2:8" ht="24">
      <c r="B27" s="330">
        <v>18</v>
      </c>
      <c r="C27" s="334" t="s">
        <v>710</v>
      </c>
      <c r="D27" s="345"/>
      <c r="E27" s="159">
        <v>0</v>
      </c>
      <c r="F27" s="160">
        <v>0</v>
      </c>
      <c r="G27" s="160">
        <v>0</v>
      </c>
      <c r="H27" s="160">
        <v>0</v>
      </c>
    </row>
    <row r="28" spans="2:8" ht="24">
      <c r="B28" s="330">
        <v>19</v>
      </c>
      <c r="C28" s="334" t="s">
        <v>711</v>
      </c>
      <c r="D28" s="345"/>
      <c r="E28" s="159">
        <v>19008.485834999999</v>
      </c>
      <c r="F28" s="160">
        <v>148.52365499999999</v>
      </c>
      <c r="G28" s="160">
        <v>1886.5208600000001</v>
      </c>
      <c r="H28" s="160">
        <v>2959.6136358500003</v>
      </c>
    </row>
    <row r="29" spans="2:8" ht="24">
      <c r="B29" s="330">
        <v>20</v>
      </c>
      <c r="C29" s="334" t="s">
        <v>712</v>
      </c>
      <c r="D29" s="345"/>
      <c r="E29" s="159">
        <v>7461.9982689999997</v>
      </c>
      <c r="F29" s="160">
        <v>2611.531688</v>
      </c>
      <c r="G29" s="160">
        <v>55229.784255999999</v>
      </c>
      <c r="H29" s="160">
        <v>51982.081596099997</v>
      </c>
    </row>
    <row r="30" spans="2:8" ht="24">
      <c r="B30" s="330">
        <v>21</v>
      </c>
      <c r="C30" s="344" t="s">
        <v>713</v>
      </c>
      <c r="D30" s="345"/>
      <c r="E30" s="159">
        <v>0</v>
      </c>
      <c r="F30" s="160">
        <v>0</v>
      </c>
      <c r="G30" s="160">
        <v>0</v>
      </c>
      <c r="H30" s="160">
        <v>0</v>
      </c>
    </row>
    <row r="31" spans="2:8">
      <c r="B31" s="330">
        <v>22</v>
      </c>
      <c r="C31" s="334" t="s">
        <v>714</v>
      </c>
      <c r="D31" s="345"/>
      <c r="E31" s="159">
        <v>0.95422300000000004</v>
      </c>
      <c r="F31" s="160">
        <v>23.830676</v>
      </c>
      <c r="G31" s="160">
        <v>2600.9488329999999</v>
      </c>
      <c r="H31" s="160">
        <v>1703.0091909499999</v>
      </c>
    </row>
    <row r="32" spans="2:8" ht="24">
      <c r="B32" s="330">
        <v>23</v>
      </c>
      <c r="C32" s="344" t="s">
        <v>713</v>
      </c>
      <c r="D32" s="345"/>
      <c r="E32" s="159">
        <v>0.95422300000000004</v>
      </c>
      <c r="F32" s="160">
        <v>23.830676</v>
      </c>
      <c r="G32" s="160">
        <v>2600.9488329999999</v>
      </c>
      <c r="H32" s="160">
        <v>1703.0091909499999</v>
      </c>
    </row>
    <row r="33" spans="2:8" ht="24" customHeight="1">
      <c r="B33" s="330">
        <v>24</v>
      </c>
      <c r="C33" s="334" t="s">
        <v>715</v>
      </c>
      <c r="D33" s="345"/>
      <c r="E33" s="159">
        <v>942.96662400000002</v>
      </c>
      <c r="F33" s="160">
        <v>148.43441799999999</v>
      </c>
      <c r="G33" s="160">
        <v>22316.686858000001</v>
      </c>
      <c r="H33" s="160">
        <v>20577.017245200001</v>
      </c>
    </row>
    <row r="34" spans="2:8">
      <c r="B34" s="330">
        <v>25</v>
      </c>
      <c r="C34" s="331" t="s">
        <v>716</v>
      </c>
      <c r="D34" s="345"/>
      <c r="E34" s="159">
        <v>0</v>
      </c>
      <c r="F34" s="160">
        <v>0</v>
      </c>
      <c r="G34" s="160">
        <v>0</v>
      </c>
      <c r="H34" s="160">
        <v>0</v>
      </c>
    </row>
    <row r="35" spans="2:8">
      <c r="B35" s="330">
        <v>26</v>
      </c>
      <c r="C35" s="331" t="s">
        <v>717</v>
      </c>
      <c r="D35" s="158"/>
      <c r="E35" s="160">
        <v>1468.2440670000001</v>
      </c>
      <c r="F35" s="160">
        <v>0</v>
      </c>
      <c r="G35" s="160">
        <v>3174.4807409999999</v>
      </c>
      <c r="H35" s="160">
        <v>3579.32099285</v>
      </c>
    </row>
    <row r="36" spans="2:8">
      <c r="B36" s="330">
        <v>27</v>
      </c>
      <c r="C36" s="334" t="s">
        <v>718</v>
      </c>
      <c r="D36" s="345"/>
      <c r="E36" s="417"/>
      <c r="F36" s="417"/>
      <c r="G36" s="160"/>
      <c r="H36" s="160"/>
    </row>
    <row r="37" spans="2:8" ht="24">
      <c r="B37" s="330">
        <v>28</v>
      </c>
      <c r="C37" s="334" t="s">
        <v>719</v>
      </c>
      <c r="D37" s="345"/>
      <c r="E37" s="159">
        <v>0</v>
      </c>
      <c r="F37" s="160">
        <v>0</v>
      </c>
      <c r="G37" s="160">
        <v>0</v>
      </c>
      <c r="H37" s="160">
        <v>0</v>
      </c>
    </row>
    <row r="38" spans="2:8">
      <c r="B38" s="330">
        <v>29</v>
      </c>
      <c r="C38" s="334" t="s">
        <v>720</v>
      </c>
      <c r="D38" s="338"/>
      <c r="E38" s="159">
        <v>348.87162999999998</v>
      </c>
      <c r="F38" s="159">
        <v>0</v>
      </c>
      <c r="G38" s="159">
        <v>0</v>
      </c>
      <c r="H38" s="160">
        <v>348.87162999999998</v>
      </c>
    </row>
    <row r="39" spans="2:8">
      <c r="B39" s="330">
        <v>30</v>
      </c>
      <c r="C39" s="334" t="s">
        <v>721</v>
      </c>
      <c r="D39" s="338"/>
      <c r="E39" s="159">
        <v>1119.372437</v>
      </c>
      <c r="F39" s="159">
        <v>0</v>
      </c>
      <c r="G39" s="159">
        <v>0</v>
      </c>
      <c r="H39" s="160">
        <v>55.968621849999998</v>
      </c>
    </row>
    <row r="40" spans="2:8">
      <c r="B40" s="330">
        <v>31</v>
      </c>
      <c r="C40" s="334" t="s">
        <v>722</v>
      </c>
      <c r="D40" s="338"/>
      <c r="E40" s="159">
        <v>0</v>
      </c>
      <c r="F40" s="159">
        <v>0</v>
      </c>
      <c r="G40" s="159">
        <v>3174.4807409999999</v>
      </c>
      <c r="H40" s="160">
        <v>3174.4807409999999</v>
      </c>
    </row>
    <row r="41" spans="2:8">
      <c r="B41" s="330">
        <v>32</v>
      </c>
      <c r="C41" s="331" t="s">
        <v>723</v>
      </c>
      <c r="D41" s="338"/>
      <c r="E41" s="159">
        <v>0</v>
      </c>
      <c r="F41" s="159">
        <v>0</v>
      </c>
      <c r="G41" s="159">
        <v>14759.928209</v>
      </c>
      <c r="H41" s="160">
        <v>1011.9227078000001</v>
      </c>
    </row>
    <row r="42" spans="2:8">
      <c r="B42" s="339">
        <v>33</v>
      </c>
      <c r="C42" s="340" t="s">
        <v>724</v>
      </c>
      <c r="D42" s="346"/>
      <c r="E42" s="346"/>
      <c r="F42" s="346"/>
      <c r="G42" s="346"/>
      <c r="H42" s="341">
        <v>83774.570734859997</v>
      </c>
    </row>
    <row r="43" spans="2:8" ht="13.5" thickBot="1">
      <c r="B43" s="342">
        <v>34</v>
      </c>
      <c r="C43" s="343" t="s">
        <v>725</v>
      </c>
      <c r="D43" s="347"/>
      <c r="E43" s="347"/>
      <c r="F43" s="347"/>
      <c r="G43" s="347"/>
      <c r="H43" s="416">
        <v>1.3162357380345973</v>
      </c>
    </row>
    <row r="44" spans="2:8">
      <c r="B44" s="240"/>
      <c r="C44" s="241"/>
      <c r="D44" s="159"/>
      <c r="E44" s="159"/>
      <c r="F44" s="159"/>
      <c r="G44" s="159"/>
      <c r="H44" s="160"/>
    </row>
    <row r="45" spans="2:8">
      <c r="B45" s="240"/>
      <c r="C45" s="241"/>
      <c r="D45" s="159"/>
      <c r="E45" s="159"/>
      <c r="F45" s="159"/>
      <c r="G45" s="159"/>
      <c r="H45" s="160"/>
    </row>
  </sheetData>
  <mergeCells count="4">
    <mergeCell ref="D2:H2"/>
    <mergeCell ref="B3:C4"/>
    <mergeCell ref="D3:G4"/>
    <mergeCell ref="H3:H5"/>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1E81F-1665-4CEE-813F-6F1ADA14529A}">
  <dimension ref="B1:F13"/>
  <sheetViews>
    <sheetView workbookViewId="0">
      <selection activeCell="C24" sqref="C24"/>
    </sheetView>
  </sheetViews>
  <sheetFormatPr defaultColWidth="9.140625" defaultRowHeight="12.75"/>
  <cols>
    <col min="1" max="1" width="3.7109375" style="2" customWidth="1"/>
    <col min="2" max="2" width="10.42578125" style="2" customWidth="1"/>
    <col min="3" max="3" width="64.85546875" style="2" bestFit="1" customWidth="1"/>
    <col min="4" max="4" width="15" style="2" customWidth="1"/>
    <col min="5" max="16384" width="9.140625" style="2"/>
  </cols>
  <sheetData>
    <row r="1" spans="2:6" ht="21" customHeight="1"/>
    <row r="2" spans="2:6" ht="48" customHeight="1">
      <c r="B2" s="615" t="s">
        <v>1144</v>
      </c>
      <c r="C2" s="615"/>
    </row>
    <row r="3" spans="2:6" ht="27" customHeight="1">
      <c r="B3" s="616"/>
      <c r="C3" s="616"/>
      <c r="F3" s="2" t="s">
        <v>4</v>
      </c>
    </row>
    <row r="4" spans="2:6" ht="36">
      <c r="B4" s="531" t="s">
        <v>1124</v>
      </c>
      <c r="C4" s="317" t="s">
        <v>1145</v>
      </c>
    </row>
    <row r="5" spans="2:6" ht="48">
      <c r="B5" s="531" t="s">
        <v>1125</v>
      </c>
      <c r="C5" s="317" t="s">
        <v>1146</v>
      </c>
    </row>
    <row r="6" spans="2:6">
      <c r="B6" s="531"/>
      <c r="C6" s="317"/>
    </row>
    <row r="7" spans="2:6" ht="36">
      <c r="B7" s="531" t="s">
        <v>1126</v>
      </c>
      <c r="C7" s="317" t="s">
        <v>1147</v>
      </c>
    </row>
    <row r="8" spans="2:6">
      <c r="B8" s="531"/>
      <c r="C8" s="317"/>
    </row>
    <row r="9" spans="2:6" ht="48">
      <c r="B9" s="531" t="s">
        <v>1127</v>
      </c>
      <c r="C9" s="317" t="s">
        <v>1148</v>
      </c>
    </row>
    <row r="10" spans="2:6">
      <c r="B10" s="21"/>
      <c r="C10" s="317"/>
    </row>
    <row r="11" spans="2:6">
      <c r="B11" s="21"/>
      <c r="C11" s="317"/>
    </row>
    <row r="12" spans="2:6">
      <c r="B12" s="450"/>
      <c r="C12" s="317"/>
    </row>
    <row r="13" spans="2:6" ht="12.75" customHeight="1">
      <c r="B13" s="21"/>
      <c r="C13" s="317"/>
    </row>
  </sheetData>
  <mergeCells count="2">
    <mergeCell ref="B2:C2"/>
    <mergeCell ref="B3:C3"/>
  </mergeCells>
  <pageMargins left="0.7" right="0.7" top="0.75" bottom="0.75" header="0.3" footer="0.3"/>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921A6-9914-4CE4-A881-6B21E473048B}">
  <dimension ref="B1:F14"/>
  <sheetViews>
    <sheetView workbookViewId="0">
      <selection activeCell="B2" sqref="B2:C2"/>
    </sheetView>
  </sheetViews>
  <sheetFormatPr defaultColWidth="9.140625" defaultRowHeight="12.75"/>
  <cols>
    <col min="1" max="1" width="3.7109375" style="2" customWidth="1"/>
    <col min="2" max="2" width="5.85546875" style="3" customWidth="1"/>
    <col min="3" max="3" width="82.28515625" style="2" customWidth="1"/>
    <col min="4" max="4" width="15" style="2" customWidth="1"/>
    <col min="5" max="16384" width="9.140625" style="2"/>
  </cols>
  <sheetData>
    <row r="1" spans="2:6" ht="21" customHeight="1"/>
    <row r="2" spans="2:6" ht="48" customHeight="1">
      <c r="B2" s="615" t="s">
        <v>1149</v>
      </c>
      <c r="C2" s="615"/>
    </row>
    <row r="3" spans="2:6" ht="27" customHeight="1">
      <c r="B3" s="616"/>
      <c r="C3" s="616"/>
      <c r="F3" s="2" t="s">
        <v>4</v>
      </c>
    </row>
    <row r="4" spans="2:6" ht="48">
      <c r="B4" s="484" t="s">
        <v>1124</v>
      </c>
      <c r="C4" s="317" t="s">
        <v>1150</v>
      </c>
    </row>
    <row r="5" spans="2:6" ht="24">
      <c r="B5" s="484" t="s">
        <v>1125</v>
      </c>
      <c r="C5" s="317" t="s">
        <v>1151</v>
      </c>
    </row>
    <row r="6" spans="2:6">
      <c r="B6" s="484"/>
      <c r="C6" s="317"/>
    </row>
    <row r="7" spans="2:6">
      <c r="B7" s="484" t="s">
        <v>1126</v>
      </c>
      <c r="C7" s="317" t="s">
        <v>1152</v>
      </c>
    </row>
    <row r="8" spans="2:6">
      <c r="B8" s="484"/>
      <c r="C8" s="317"/>
    </row>
    <row r="9" spans="2:6" ht="48">
      <c r="B9" s="484" t="s">
        <v>1127</v>
      </c>
      <c r="C9" s="317" t="s">
        <v>1153</v>
      </c>
    </row>
    <row r="10" spans="2:6">
      <c r="B10" s="18"/>
      <c r="C10" s="317"/>
    </row>
    <row r="11" spans="2:6">
      <c r="B11" s="18"/>
      <c r="C11" s="317"/>
    </row>
    <row r="12" spans="2:6">
      <c r="B12" s="18"/>
      <c r="C12" s="317"/>
    </row>
    <row r="13" spans="2:6">
      <c r="B13" s="484"/>
      <c r="C13" s="317"/>
    </row>
    <row r="14" spans="2:6" ht="12.75" customHeight="1">
      <c r="B14" s="18"/>
      <c r="C14" s="317"/>
    </row>
  </sheetData>
  <mergeCells count="2">
    <mergeCell ref="B2:C2"/>
    <mergeCell ref="B3:C3"/>
  </mergeCells>
  <pageMargins left="0.7" right="0.7" top="0.75" bottom="0.75" header="0.3" footer="0.3"/>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1E0FC-4504-49AB-8A6A-AC74678E438E}">
  <sheetPr codeName="Ark11"/>
  <dimension ref="B1:S28"/>
  <sheetViews>
    <sheetView showGridLines="0" zoomScaleNormal="100" workbookViewId="0"/>
  </sheetViews>
  <sheetFormatPr defaultColWidth="9.140625" defaultRowHeight="12.75"/>
  <cols>
    <col min="1" max="1" width="3.7109375" style="20" customWidth="1"/>
    <col min="2" max="2" width="9.140625" style="20"/>
    <col min="3" max="3" width="26" style="20" bestFit="1" customWidth="1"/>
    <col min="4" max="4" width="10.28515625" style="20" bestFit="1" customWidth="1"/>
    <col min="5" max="6" width="13.7109375" style="20" customWidth="1"/>
    <col min="7" max="7" width="9.28515625" style="20" bestFit="1" customWidth="1"/>
    <col min="8" max="9" width="13.7109375" style="20" customWidth="1"/>
    <col min="10" max="10" width="12.7109375" style="20" customWidth="1"/>
    <col min="11" max="12" width="13.7109375" style="20" customWidth="1"/>
    <col min="13" max="13" width="10.28515625" style="20" customWidth="1"/>
    <col min="14" max="15" width="13.7109375" style="20" customWidth="1"/>
    <col min="16" max="16" width="13.28515625" style="20" customWidth="1"/>
    <col min="17" max="18" width="13.140625" style="20" customWidth="1"/>
    <col min="19" max="16384" width="9.140625" style="20"/>
  </cols>
  <sheetData>
    <row r="1" spans="2:19" ht="21" customHeight="1"/>
    <row r="2" spans="2:19" ht="48" customHeight="1">
      <c r="B2" s="615" t="s">
        <v>888</v>
      </c>
      <c r="C2" s="615"/>
      <c r="D2" s="615"/>
      <c r="E2" s="615"/>
      <c r="F2" s="615"/>
      <c r="G2" s="615"/>
      <c r="H2" s="615"/>
      <c r="I2" s="615"/>
      <c r="J2" s="615"/>
    </row>
    <row r="3" spans="2:19" s="134" customFormat="1" ht="57.75" customHeight="1">
      <c r="B3" s="251"/>
      <c r="C3" s="251"/>
      <c r="D3" s="641" t="s">
        <v>372</v>
      </c>
      <c r="E3" s="642"/>
      <c r="F3" s="642"/>
      <c r="G3" s="642"/>
      <c r="H3" s="642"/>
      <c r="I3" s="643"/>
      <c r="J3" s="641" t="s">
        <v>358</v>
      </c>
      <c r="K3" s="642"/>
      <c r="L3" s="642"/>
      <c r="M3" s="642"/>
      <c r="N3" s="642"/>
      <c r="O3" s="643"/>
      <c r="P3" s="644" t="s">
        <v>375</v>
      </c>
      <c r="Q3" s="641" t="s">
        <v>376</v>
      </c>
      <c r="R3" s="642"/>
      <c r="S3" s="290"/>
    </row>
    <row r="4" spans="2:19" s="134" customFormat="1" ht="59.25" customHeight="1">
      <c r="B4" s="251"/>
      <c r="C4" s="252"/>
      <c r="D4" s="647" t="s">
        <v>373</v>
      </c>
      <c r="E4" s="651"/>
      <c r="F4" s="652"/>
      <c r="G4" s="647" t="s">
        <v>374</v>
      </c>
      <c r="H4" s="649"/>
      <c r="I4" s="650"/>
      <c r="J4" s="647" t="s">
        <v>377</v>
      </c>
      <c r="K4" s="649"/>
      <c r="L4" s="650"/>
      <c r="M4" s="647" t="s">
        <v>378</v>
      </c>
      <c r="N4" s="651"/>
      <c r="O4" s="652"/>
      <c r="P4" s="644"/>
      <c r="Q4" s="646" t="s">
        <v>41</v>
      </c>
      <c r="R4" s="647" t="s">
        <v>42</v>
      </c>
      <c r="S4" s="290"/>
    </row>
    <row r="5" spans="2:19" s="134" customFormat="1" ht="27" customHeight="1">
      <c r="B5" s="653" t="s">
        <v>1162</v>
      </c>
      <c r="C5" s="654"/>
      <c r="D5" s="293"/>
      <c r="E5" s="253" t="s">
        <v>379</v>
      </c>
      <c r="F5" s="291" t="s">
        <v>380</v>
      </c>
      <c r="G5" s="253"/>
      <c r="H5" s="291" t="s">
        <v>380</v>
      </c>
      <c r="I5" s="291" t="s">
        <v>381</v>
      </c>
      <c r="J5" s="253"/>
      <c r="K5" s="291" t="s">
        <v>379</v>
      </c>
      <c r="L5" s="291" t="s">
        <v>380</v>
      </c>
      <c r="M5" s="293"/>
      <c r="N5" s="292" t="s">
        <v>380</v>
      </c>
      <c r="O5" s="293" t="s">
        <v>381</v>
      </c>
      <c r="P5" s="645"/>
      <c r="Q5" s="645"/>
      <c r="R5" s="648"/>
    </row>
    <row r="6" spans="2:19" s="134" customFormat="1" ht="36">
      <c r="B6" s="297" t="s">
        <v>540</v>
      </c>
      <c r="C6" s="296" t="s">
        <v>548</v>
      </c>
      <c r="D6" s="299">
        <f>+E6</f>
        <v>18590193268.622002</v>
      </c>
      <c r="E6" s="299">
        <v>18590193268.622002</v>
      </c>
      <c r="F6" s="300"/>
      <c r="G6" s="300"/>
      <c r="H6" s="299"/>
      <c r="I6" s="300"/>
      <c r="J6" s="299"/>
      <c r="K6" s="300"/>
      <c r="L6" s="300"/>
      <c r="M6" s="299"/>
      <c r="N6" s="300"/>
      <c r="O6" s="300"/>
      <c r="P6" s="300"/>
      <c r="Q6" s="299"/>
      <c r="R6" s="300"/>
    </row>
    <row r="7" spans="2:19" s="134" customFormat="1">
      <c r="B7" s="294" t="s">
        <v>541</v>
      </c>
      <c r="C7" s="212" t="s">
        <v>45</v>
      </c>
      <c r="D7" s="219">
        <v>88413011674.713898</v>
      </c>
      <c r="E7" s="219">
        <v>85277585484.002594</v>
      </c>
      <c r="F7" s="220">
        <v>3135426190.7113028</v>
      </c>
      <c r="G7" s="220">
        <v>1442750534.6532831</v>
      </c>
      <c r="H7" s="219">
        <v>176448331.23039994</v>
      </c>
      <c r="I7" s="220">
        <v>1098721633.9109001</v>
      </c>
      <c r="J7" s="219">
        <v>1199533764.4799092</v>
      </c>
      <c r="K7" s="220">
        <v>483458405.76364303</v>
      </c>
      <c r="L7" s="220">
        <v>716075358.71626604</v>
      </c>
      <c r="M7" s="219">
        <v>630934324.51320004</v>
      </c>
      <c r="N7" s="220">
        <v>39860745.583099999</v>
      </c>
      <c r="O7" s="220">
        <v>591073578.93010008</v>
      </c>
      <c r="P7" s="220">
        <v>0</v>
      </c>
      <c r="Q7" s="219">
        <v>22984625742.467697</v>
      </c>
      <c r="R7" s="220">
        <v>595126639</v>
      </c>
    </row>
    <row r="8" spans="2:19">
      <c r="B8" s="295" t="s">
        <v>542</v>
      </c>
      <c r="C8" s="214" t="s">
        <v>365</v>
      </c>
      <c r="D8" s="221">
        <v>0</v>
      </c>
      <c r="E8" s="221">
        <v>0</v>
      </c>
      <c r="F8" s="222">
        <v>0</v>
      </c>
      <c r="G8" s="222">
        <v>0</v>
      </c>
      <c r="H8" s="221">
        <v>0</v>
      </c>
      <c r="I8" s="222">
        <v>0</v>
      </c>
      <c r="J8" s="221">
        <v>0</v>
      </c>
      <c r="K8" s="222">
        <v>0</v>
      </c>
      <c r="L8" s="222">
        <v>0</v>
      </c>
      <c r="M8" s="221">
        <v>0</v>
      </c>
      <c r="N8" s="222">
        <v>0</v>
      </c>
      <c r="O8" s="222">
        <v>0</v>
      </c>
      <c r="P8" s="222">
        <v>0</v>
      </c>
      <c r="Q8" s="221">
        <v>0</v>
      </c>
      <c r="R8" s="222">
        <v>0</v>
      </c>
    </row>
    <row r="9" spans="2:19">
      <c r="B9" s="295" t="s">
        <v>543</v>
      </c>
      <c r="C9" s="214" t="s">
        <v>366</v>
      </c>
      <c r="D9" s="221">
        <v>723931561.38660002</v>
      </c>
      <c r="E9" s="221">
        <v>722667290.29659998</v>
      </c>
      <c r="F9" s="222">
        <v>1264271.0899999999</v>
      </c>
      <c r="G9" s="222">
        <v>392488.26</v>
      </c>
      <c r="H9" s="221">
        <v>0</v>
      </c>
      <c r="I9" s="222">
        <v>392488.26</v>
      </c>
      <c r="J9" s="221">
        <v>412854.48549999984</v>
      </c>
      <c r="K9" s="222">
        <v>302866.55549999984</v>
      </c>
      <c r="L9" s="222">
        <v>109987.93</v>
      </c>
      <c r="M9" s="221">
        <v>276283.14</v>
      </c>
      <c r="N9" s="222">
        <v>0</v>
      </c>
      <c r="O9" s="222">
        <v>276283.14</v>
      </c>
      <c r="P9" s="222">
        <v>0</v>
      </c>
      <c r="Q9" s="221">
        <v>8710201.3213</v>
      </c>
      <c r="R9" s="222">
        <v>0</v>
      </c>
    </row>
    <row r="10" spans="2:19">
      <c r="B10" s="295" t="s">
        <v>544</v>
      </c>
      <c r="C10" s="214" t="s">
        <v>32</v>
      </c>
      <c r="D10" s="221">
        <v>2931533493.5799999</v>
      </c>
      <c r="E10" s="221">
        <v>2931533493.5799999</v>
      </c>
      <c r="F10" s="222">
        <v>0</v>
      </c>
      <c r="G10" s="222">
        <v>0</v>
      </c>
      <c r="H10" s="221">
        <v>0</v>
      </c>
      <c r="I10" s="222">
        <v>0</v>
      </c>
      <c r="J10" s="221">
        <v>0</v>
      </c>
      <c r="K10" s="222">
        <v>0</v>
      </c>
      <c r="L10" s="222">
        <v>0</v>
      </c>
      <c r="M10" s="221">
        <v>0</v>
      </c>
      <c r="N10" s="222">
        <v>0</v>
      </c>
      <c r="O10" s="222">
        <v>0</v>
      </c>
      <c r="P10" s="222">
        <v>0</v>
      </c>
      <c r="Q10" s="221">
        <v>0</v>
      </c>
      <c r="R10" s="222">
        <v>0</v>
      </c>
    </row>
    <row r="11" spans="2:19">
      <c r="B11" s="295" t="s">
        <v>545</v>
      </c>
      <c r="C11" s="214" t="s">
        <v>367</v>
      </c>
      <c r="D11" s="221">
        <v>21491936271.192905</v>
      </c>
      <c r="E11" s="221">
        <v>21389416978.670204</v>
      </c>
      <c r="F11" s="222">
        <v>102519292.52270003</v>
      </c>
      <c r="G11" s="222">
        <v>50822943.469989993</v>
      </c>
      <c r="H11" s="221">
        <v>153.04</v>
      </c>
      <c r="I11" s="222">
        <v>48483048.049999997</v>
      </c>
      <c r="J11" s="221">
        <v>63816437.805699967</v>
      </c>
      <c r="K11" s="222">
        <v>44651383.067099974</v>
      </c>
      <c r="L11" s="222">
        <v>19165054.738599993</v>
      </c>
      <c r="M11" s="221">
        <v>26910105.189999998</v>
      </c>
      <c r="N11" s="222">
        <v>0</v>
      </c>
      <c r="O11" s="222">
        <v>26910105.189999998</v>
      </c>
      <c r="P11" s="222">
        <v>0</v>
      </c>
      <c r="Q11" s="221">
        <v>2226293805.6996002</v>
      </c>
      <c r="R11" s="222">
        <v>2364670</v>
      </c>
    </row>
    <row r="12" spans="2:19" ht="12.75" customHeight="1">
      <c r="B12" s="295" t="s">
        <v>546</v>
      </c>
      <c r="C12" s="214" t="s">
        <v>368</v>
      </c>
      <c r="D12" s="221">
        <v>47208085040.048546</v>
      </c>
      <c r="E12" s="221">
        <v>44898562783.674545</v>
      </c>
      <c r="F12" s="222">
        <v>2309522256.3740025</v>
      </c>
      <c r="G12" s="222">
        <v>1197610923.8750851</v>
      </c>
      <c r="H12" s="221">
        <v>155123150.42229992</v>
      </c>
      <c r="I12" s="222">
        <v>919078472.35110021</v>
      </c>
      <c r="J12" s="221">
        <v>755667452.37899995</v>
      </c>
      <c r="K12" s="222">
        <v>322692775.10360032</v>
      </c>
      <c r="L12" s="222">
        <v>432974677.27539957</v>
      </c>
      <c r="M12" s="221">
        <v>577099761.55939996</v>
      </c>
      <c r="N12" s="222">
        <v>31982001.147299998</v>
      </c>
      <c r="O12" s="222">
        <v>545117760.41209996</v>
      </c>
      <c r="P12" s="222">
        <v>0</v>
      </c>
      <c r="Q12" s="221">
        <v>15442866871.6537</v>
      </c>
      <c r="R12" s="222">
        <v>504337799</v>
      </c>
    </row>
    <row r="13" spans="2:19" ht="12.75" customHeight="1">
      <c r="B13" s="295" t="s">
        <v>547</v>
      </c>
      <c r="C13" s="298" t="s">
        <v>382</v>
      </c>
      <c r="D13" s="221">
        <v>37220729741.555328</v>
      </c>
      <c r="E13" s="221">
        <v>34983931720.346222</v>
      </c>
      <c r="F13" s="222">
        <v>2236798021.2091031</v>
      </c>
      <c r="G13" s="222">
        <v>1197610923.8750851</v>
      </c>
      <c r="H13" s="221">
        <v>155123150.42229992</v>
      </c>
      <c r="I13" s="222">
        <v>919078472.35110021</v>
      </c>
      <c r="J13" s="221">
        <v>676979145.30849969</v>
      </c>
      <c r="K13" s="222">
        <v>262938387.28650016</v>
      </c>
      <c r="L13" s="222">
        <v>414040758.02199954</v>
      </c>
      <c r="M13" s="221">
        <v>464628447.45650017</v>
      </c>
      <c r="N13" s="222">
        <v>31982001.147299998</v>
      </c>
      <c r="O13" s="222">
        <v>432646446.30920017</v>
      </c>
      <c r="P13" s="222">
        <v>0</v>
      </c>
      <c r="Q13" s="221">
        <v>12898870557.1938</v>
      </c>
      <c r="R13" s="222">
        <v>504337799</v>
      </c>
    </row>
    <row r="14" spans="2:19" ht="12.75" customHeight="1">
      <c r="B14" s="295" t="s">
        <v>549</v>
      </c>
      <c r="C14" s="214" t="s">
        <v>369</v>
      </c>
      <c r="D14" s="221">
        <v>16057525308.505848</v>
      </c>
      <c r="E14" s="221">
        <v>15335404937.781248</v>
      </c>
      <c r="F14" s="222">
        <v>722120370.72460055</v>
      </c>
      <c r="G14" s="222">
        <v>193924179.04820809</v>
      </c>
      <c r="H14" s="221">
        <v>21325027.768100012</v>
      </c>
      <c r="I14" s="222">
        <v>130767625.24980003</v>
      </c>
      <c r="J14" s="221">
        <v>379637019.80970925</v>
      </c>
      <c r="K14" s="222">
        <v>115811381.03744274</v>
      </c>
      <c r="L14" s="222">
        <v>263825638.77226651</v>
      </c>
      <c r="M14" s="221">
        <v>26648174.623800028</v>
      </c>
      <c r="N14" s="222">
        <v>7878744.435800002</v>
      </c>
      <c r="O14" s="222">
        <v>18769430.188000027</v>
      </c>
      <c r="P14" s="222">
        <v>0</v>
      </c>
      <c r="Q14" s="221">
        <v>5306754863.7931004</v>
      </c>
      <c r="R14" s="222">
        <v>88424170</v>
      </c>
    </row>
    <row r="15" spans="2:19">
      <c r="B15" s="294" t="s">
        <v>550</v>
      </c>
      <c r="C15" s="212" t="s">
        <v>39</v>
      </c>
      <c r="D15" s="219">
        <v>0</v>
      </c>
      <c r="E15" s="219">
        <v>0</v>
      </c>
      <c r="F15" s="220">
        <v>0</v>
      </c>
      <c r="G15" s="220">
        <v>0</v>
      </c>
      <c r="H15" s="219">
        <v>0</v>
      </c>
      <c r="I15" s="220">
        <v>0</v>
      </c>
      <c r="J15" s="219">
        <v>0</v>
      </c>
      <c r="K15" s="220">
        <v>0</v>
      </c>
      <c r="L15" s="220">
        <v>0</v>
      </c>
      <c r="M15" s="219">
        <v>0</v>
      </c>
      <c r="N15" s="220">
        <v>0</v>
      </c>
      <c r="O15" s="220">
        <v>0</v>
      </c>
      <c r="P15" s="220">
        <v>0</v>
      </c>
      <c r="Q15" s="219">
        <v>0</v>
      </c>
      <c r="R15" s="220">
        <v>0</v>
      </c>
    </row>
    <row r="16" spans="2:19">
      <c r="B16" s="213">
        <v>100</v>
      </c>
      <c r="C16" s="214" t="s">
        <v>365</v>
      </c>
      <c r="D16" s="221">
        <v>0</v>
      </c>
      <c r="E16" s="221">
        <v>0</v>
      </c>
      <c r="F16" s="222">
        <v>0</v>
      </c>
      <c r="G16" s="222">
        <v>0</v>
      </c>
      <c r="H16" s="221">
        <v>0</v>
      </c>
      <c r="I16" s="222">
        <v>0</v>
      </c>
      <c r="J16" s="221">
        <v>0</v>
      </c>
      <c r="K16" s="222">
        <v>0</v>
      </c>
      <c r="L16" s="222">
        <v>0</v>
      </c>
      <c r="M16" s="221">
        <v>0</v>
      </c>
      <c r="N16" s="222">
        <v>0</v>
      </c>
      <c r="O16" s="222">
        <v>0</v>
      </c>
      <c r="P16" s="222">
        <v>0</v>
      </c>
      <c r="Q16" s="221">
        <v>0</v>
      </c>
      <c r="R16" s="222">
        <v>0</v>
      </c>
    </row>
    <row r="17" spans="2:18">
      <c r="B17" s="213">
        <v>110</v>
      </c>
      <c r="C17" s="214" t="s">
        <v>366</v>
      </c>
      <c r="D17" s="221">
        <v>0</v>
      </c>
      <c r="E17" s="221">
        <v>0</v>
      </c>
      <c r="F17" s="222">
        <v>0</v>
      </c>
      <c r="G17" s="222">
        <v>0</v>
      </c>
      <c r="H17" s="221">
        <v>0</v>
      </c>
      <c r="I17" s="222">
        <v>0</v>
      </c>
      <c r="J17" s="221">
        <v>0</v>
      </c>
      <c r="K17" s="222">
        <v>0</v>
      </c>
      <c r="L17" s="222">
        <v>0</v>
      </c>
      <c r="M17" s="221">
        <v>0</v>
      </c>
      <c r="N17" s="222">
        <v>0</v>
      </c>
      <c r="O17" s="222">
        <v>0</v>
      </c>
      <c r="P17" s="222">
        <v>0</v>
      </c>
      <c r="Q17" s="221">
        <v>0</v>
      </c>
      <c r="R17" s="222">
        <v>0</v>
      </c>
    </row>
    <row r="18" spans="2:18">
      <c r="B18" s="213">
        <v>120</v>
      </c>
      <c r="C18" s="214" t="s">
        <v>32</v>
      </c>
      <c r="D18" s="221">
        <v>0</v>
      </c>
      <c r="E18" s="221">
        <v>0</v>
      </c>
      <c r="F18" s="222">
        <v>0</v>
      </c>
      <c r="G18" s="222">
        <v>0</v>
      </c>
      <c r="H18" s="221">
        <v>0</v>
      </c>
      <c r="I18" s="222">
        <v>0</v>
      </c>
      <c r="J18" s="221">
        <v>0</v>
      </c>
      <c r="K18" s="222">
        <v>0</v>
      </c>
      <c r="L18" s="222">
        <v>0</v>
      </c>
      <c r="M18" s="221">
        <v>0</v>
      </c>
      <c r="N18" s="222">
        <v>0</v>
      </c>
      <c r="O18" s="222">
        <v>0</v>
      </c>
      <c r="P18" s="222">
        <v>0</v>
      </c>
      <c r="Q18" s="221">
        <v>0</v>
      </c>
      <c r="R18" s="222">
        <v>0</v>
      </c>
    </row>
    <row r="19" spans="2:18">
      <c r="B19" s="213">
        <v>130</v>
      </c>
      <c r="C19" s="214" t="s">
        <v>367</v>
      </c>
      <c r="D19" s="221">
        <v>0</v>
      </c>
      <c r="E19" s="221">
        <v>0</v>
      </c>
      <c r="F19" s="222">
        <v>0</v>
      </c>
      <c r="G19" s="222">
        <v>0</v>
      </c>
      <c r="H19" s="221">
        <v>0</v>
      </c>
      <c r="I19" s="222">
        <v>0</v>
      </c>
      <c r="J19" s="221">
        <v>0</v>
      </c>
      <c r="K19" s="222">
        <v>0</v>
      </c>
      <c r="L19" s="222">
        <v>0</v>
      </c>
      <c r="M19" s="221">
        <v>0</v>
      </c>
      <c r="N19" s="222">
        <v>0</v>
      </c>
      <c r="O19" s="222">
        <v>0</v>
      </c>
      <c r="P19" s="222">
        <v>0</v>
      </c>
      <c r="Q19" s="221">
        <v>0</v>
      </c>
      <c r="R19" s="222">
        <v>0</v>
      </c>
    </row>
    <row r="20" spans="2:18">
      <c r="B20" s="213">
        <v>140</v>
      </c>
      <c r="C20" s="214" t="s">
        <v>368</v>
      </c>
      <c r="D20" s="221">
        <v>0</v>
      </c>
      <c r="E20" s="221">
        <v>0</v>
      </c>
      <c r="F20" s="222">
        <v>0</v>
      </c>
      <c r="G20" s="222">
        <v>0</v>
      </c>
      <c r="H20" s="221">
        <v>0</v>
      </c>
      <c r="I20" s="222">
        <v>0</v>
      </c>
      <c r="J20" s="221">
        <v>0</v>
      </c>
      <c r="K20" s="222">
        <v>0</v>
      </c>
      <c r="L20" s="222">
        <v>0</v>
      </c>
      <c r="M20" s="221">
        <v>0</v>
      </c>
      <c r="N20" s="222">
        <v>0</v>
      </c>
      <c r="O20" s="222">
        <v>0</v>
      </c>
      <c r="P20" s="222">
        <v>0</v>
      </c>
      <c r="Q20" s="221">
        <v>0</v>
      </c>
      <c r="R20" s="222">
        <v>0</v>
      </c>
    </row>
    <row r="21" spans="2:18">
      <c r="B21" s="211">
        <v>150</v>
      </c>
      <c r="C21" s="212" t="s">
        <v>46</v>
      </c>
      <c r="D21" s="219">
        <v>67991162682.668289</v>
      </c>
      <c r="E21" s="219">
        <v>66954632730.693283</v>
      </c>
      <c r="F21" s="220">
        <v>1036529951.975</v>
      </c>
      <c r="G21" s="220">
        <v>521917887.51049989</v>
      </c>
      <c r="H21" s="219">
        <v>136473305.04939997</v>
      </c>
      <c r="I21" s="220">
        <v>297365854.42609996</v>
      </c>
      <c r="J21" s="219">
        <v>85974679.2896</v>
      </c>
      <c r="K21" s="220">
        <v>43396157.347999997</v>
      </c>
      <c r="L21" s="220">
        <v>42578521.941599995</v>
      </c>
      <c r="M21" s="219">
        <v>73664262.140399992</v>
      </c>
      <c r="N21" s="220">
        <v>1033215.1544999999</v>
      </c>
      <c r="O21" s="220">
        <v>72631046.985899985</v>
      </c>
      <c r="P21" s="223"/>
      <c r="Q21" s="219">
        <v>0</v>
      </c>
      <c r="R21" s="220">
        <v>0</v>
      </c>
    </row>
    <row r="22" spans="2:18">
      <c r="B22" s="213">
        <v>106</v>
      </c>
      <c r="C22" s="214" t="s">
        <v>365</v>
      </c>
      <c r="D22" s="221">
        <v>0</v>
      </c>
      <c r="E22" s="221">
        <v>0</v>
      </c>
      <c r="F22" s="222">
        <v>0</v>
      </c>
      <c r="G22" s="222">
        <v>0</v>
      </c>
      <c r="H22" s="221">
        <v>0</v>
      </c>
      <c r="I22" s="222">
        <v>0</v>
      </c>
      <c r="J22" s="221">
        <v>0</v>
      </c>
      <c r="K22" s="222">
        <v>0</v>
      </c>
      <c r="L22" s="222">
        <v>0</v>
      </c>
      <c r="M22" s="221">
        <v>0</v>
      </c>
      <c r="N22" s="222">
        <v>0</v>
      </c>
      <c r="O22" s="222">
        <v>0</v>
      </c>
      <c r="P22" s="224"/>
      <c r="Q22" s="221">
        <v>0</v>
      </c>
      <c r="R22" s="222">
        <v>0</v>
      </c>
    </row>
    <row r="23" spans="2:18">
      <c r="B23" s="213">
        <v>170</v>
      </c>
      <c r="C23" s="214" t="s">
        <v>366</v>
      </c>
      <c r="D23" s="221">
        <v>101405764.90500002</v>
      </c>
      <c r="E23" s="221">
        <v>100593276.86500001</v>
      </c>
      <c r="F23" s="222">
        <v>812488.04</v>
      </c>
      <c r="G23" s="222">
        <v>71110.95</v>
      </c>
      <c r="H23" s="221">
        <v>0</v>
      </c>
      <c r="I23" s="222">
        <v>71110.95</v>
      </c>
      <c r="J23" s="221">
        <v>45707.686800000003</v>
      </c>
      <c r="K23" s="222">
        <v>32693.876799999998</v>
      </c>
      <c r="L23" s="222">
        <v>13013.81</v>
      </c>
      <c r="M23" s="221">
        <v>0</v>
      </c>
      <c r="N23" s="222">
        <v>0</v>
      </c>
      <c r="O23" s="222">
        <v>0</v>
      </c>
      <c r="P23" s="224"/>
      <c r="Q23" s="221">
        <v>0</v>
      </c>
      <c r="R23" s="222">
        <v>0</v>
      </c>
    </row>
    <row r="24" spans="2:18">
      <c r="B24" s="213">
        <v>180</v>
      </c>
      <c r="C24" s="214" t="s">
        <v>32</v>
      </c>
      <c r="D24" s="221">
        <v>0</v>
      </c>
      <c r="E24" s="221">
        <v>0</v>
      </c>
      <c r="F24" s="222">
        <v>0</v>
      </c>
      <c r="G24" s="222">
        <v>0</v>
      </c>
      <c r="H24" s="221">
        <v>0</v>
      </c>
      <c r="I24" s="222">
        <v>0</v>
      </c>
      <c r="J24" s="221">
        <v>0</v>
      </c>
      <c r="K24" s="222">
        <v>0</v>
      </c>
      <c r="L24" s="222">
        <v>0</v>
      </c>
      <c r="M24" s="221">
        <v>0</v>
      </c>
      <c r="N24" s="222">
        <v>0</v>
      </c>
      <c r="O24" s="222">
        <v>0</v>
      </c>
      <c r="P24" s="224"/>
      <c r="Q24" s="221">
        <v>0</v>
      </c>
      <c r="R24" s="222">
        <v>0</v>
      </c>
    </row>
    <row r="25" spans="2:18">
      <c r="B25" s="213">
        <v>190</v>
      </c>
      <c r="C25" s="214" t="s">
        <v>367</v>
      </c>
      <c r="D25" s="221">
        <v>5959628040.7075014</v>
      </c>
      <c r="E25" s="221">
        <v>5936049305.103301</v>
      </c>
      <c r="F25" s="222">
        <v>23578735.604200002</v>
      </c>
      <c r="G25" s="222">
        <v>1323452.335</v>
      </c>
      <c r="H25" s="221">
        <v>29850</v>
      </c>
      <c r="I25" s="222">
        <v>1288756.0649999999</v>
      </c>
      <c r="J25" s="221">
        <v>4747745.0346999997</v>
      </c>
      <c r="K25" s="222">
        <v>3991892.3446999989</v>
      </c>
      <c r="L25" s="222">
        <v>755852.69000000006</v>
      </c>
      <c r="M25" s="221">
        <v>28432.93</v>
      </c>
      <c r="N25" s="222">
        <v>0</v>
      </c>
      <c r="O25" s="222">
        <v>28432.93</v>
      </c>
      <c r="P25" s="224"/>
      <c r="Q25" s="221">
        <v>0</v>
      </c>
      <c r="R25" s="222">
        <v>0</v>
      </c>
    </row>
    <row r="26" spans="2:18">
      <c r="B26" s="213">
        <v>200</v>
      </c>
      <c r="C26" s="214" t="s">
        <v>368</v>
      </c>
      <c r="D26" s="221">
        <v>41005076797.71489</v>
      </c>
      <c r="E26" s="221">
        <v>40342294378.188087</v>
      </c>
      <c r="F26" s="222">
        <v>662782419.52680004</v>
      </c>
      <c r="G26" s="222">
        <v>429204476.66059989</v>
      </c>
      <c r="H26" s="221">
        <v>126970003.44439997</v>
      </c>
      <c r="I26" s="222">
        <v>248548623.04119998</v>
      </c>
      <c r="J26" s="221">
        <v>56109615.443700001</v>
      </c>
      <c r="K26" s="222">
        <v>32167535.534600001</v>
      </c>
      <c r="L26" s="222">
        <v>23942079.9091</v>
      </c>
      <c r="M26" s="221">
        <v>58652598.049699999</v>
      </c>
      <c r="N26" s="222">
        <v>389110.64760000003</v>
      </c>
      <c r="O26" s="222">
        <v>58263487.402099989</v>
      </c>
      <c r="P26" s="224"/>
      <c r="Q26" s="221">
        <v>0</v>
      </c>
      <c r="R26" s="222">
        <v>0</v>
      </c>
    </row>
    <row r="27" spans="2:18">
      <c r="B27" s="213">
        <v>210</v>
      </c>
      <c r="C27" s="214" t="s">
        <v>369</v>
      </c>
      <c r="D27" s="221">
        <v>20925052079.340897</v>
      </c>
      <c r="E27" s="221">
        <v>20575695770.536896</v>
      </c>
      <c r="F27" s="222">
        <v>349356308.80400002</v>
      </c>
      <c r="G27" s="222">
        <v>91318847.564899996</v>
      </c>
      <c r="H27" s="221">
        <v>9473451.6050000004</v>
      </c>
      <c r="I27" s="222">
        <v>47457364.369900003</v>
      </c>
      <c r="J27" s="221">
        <v>25071611.124399997</v>
      </c>
      <c r="K27" s="222">
        <v>7204035.5919000003</v>
      </c>
      <c r="L27" s="222">
        <v>17867575.532499995</v>
      </c>
      <c r="M27" s="221">
        <v>14983231.160699995</v>
      </c>
      <c r="N27" s="222">
        <v>644104.50689999992</v>
      </c>
      <c r="O27" s="222">
        <v>14339126.653799998</v>
      </c>
      <c r="P27" s="224"/>
      <c r="Q27" s="221">
        <v>0</v>
      </c>
      <c r="R27" s="222">
        <v>0</v>
      </c>
    </row>
    <row r="28" spans="2:18">
      <c r="B28" s="211">
        <v>220</v>
      </c>
      <c r="C28" s="212" t="s">
        <v>6</v>
      </c>
      <c r="D28" s="219">
        <v>156404174357.3822</v>
      </c>
      <c r="E28" s="219">
        <v>152232218214.69586</v>
      </c>
      <c r="F28" s="220">
        <v>4171956142.6863027</v>
      </c>
      <c r="G28" s="220">
        <v>1964668422.1637831</v>
      </c>
      <c r="H28" s="219">
        <v>312921636.27979994</v>
      </c>
      <c r="I28" s="220">
        <v>1396087488.3370001</v>
      </c>
      <c r="J28" s="219">
        <v>1285508443.7695091</v>
      </c>
      <c r="K28" s="220">
        <v>526854563.11164302</v>
      </c>
      <c r="L28" s="220">
        <v>758653880.657866</v>
      </c>
      <c r="M28" s="219">
        <v>704598586.65359998</v>
      </c>
      <c r="N28" s="220">
        <v>40893960.737599999</v>
      </c>
      <c r="O28" s="220">
        <v>663704625.91600013</v>
      </c>
      <c r="P28" s="220">
        <v>0</v>
      </c>
      <c r="Q28" s="219">
        <v>22984625742.467697</v>
      </c>
      <c r="R28" s="220">
        <v>595126639</v>
      </c>
    </row>
  </sheetData>
  <mergeCells count="12">
    <mergeCell ref="B2:J2"/>
    <mergeCell ref="D3:I3"/>
    <mergeCell ref="J3:O3"/>
    <mergeCell ref="P3:P5"/>
    <mergeCell ref="Q3:R3"/>
    <mergeCell ref="Q4:Q5"/>
    <mergeCell ref="R4:R5"/>
    <mergeCell ref="J4:L4"/>
    <mergeCell ref="M4:O4"/>
    <mergeCell ref="G4:I4"/>
    <mergeCell ref="D4:F4"/>
    <mergeCell ref="B5:C5"/>
  </mergeCells>
  <pageMargins left="0.7" right="0.7" top="0.75" bottom="0.75" header="0.3" footer="0.3"/>
  <ignoredErrors>
    <ignoredError sqref="B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F5287-9B6D-4088-A2AE-5A0CD7A86E5E}">
  <sheetPr codeName="Ark2"/>
  <dimension ref="B1:I32"/>
  <sheetViews>
    <sheetView workbookViewId="0"/>
  </sheetViews>
  <sheetFormatPr defaultColWidth="9.140625" defaultRowHeight="12.75"/>
  <cols>
    <col min="1" max="1" width="3.7109375" style="2" customWidth="1"/>
    <col min="2" max="2" width="6.7109375" style="2" customWidth="1"/>
    <col min="3" max="3" width="64.85546875" style="2" bestFit="1" customWidth="1"/>
    <col min="4" max="4" width="17.85546875" style="2" customWidth="1"/>
    <col min="5" max="5" width="19.28515625" style="2" customWidth="1"/>
    <col min="6" max="6" width="19.5703125" style="2" customWidth="1"/>
    <col min="7" max="7" width="15" style="2" customWidth="1"/>
    <col min="8" max="16384" width="9.140625" style="2"/>
  </cols>
  <sheetData>
    <row r="1" spans="2:9" ht="21" customHeight="1"/>
    <row r="2" spans="2:9" ht="48" customHeight="1">
      <c r="B2" s="615" t="s">
        <v>397</v>
      </c>
      <c r="C2" s="615"/>
      <c r="D2" s="615"/>
      <c r="E2" s="30"/>
      <c r="F2" s="30"/>
    </row>
    <row r="3" spans="2:9" ht="27" customHeight="1">
      <c r="B3" s="616" t="s">
        <v>1162</v>
      </c>
      <c r="C3" s="616"/>
      <c r="D3" s="617" t="s">
        <v>398</v>
      </c>
      <c r="E3" s="617"/>
      <c r="F3" s="266" t="s">
        <v>399</v>
      </c>
      <c r="I3" s="2" t="s">
        <v>4</v>
      </c>
    </row>
    <row r="4" spans="2:9" ht="22.5" customHeight="1">
      <c r="B4" s="616"/>
      <c r="C4" s="616"/>
      <c r="D4" s="44" t="s">
        <v>1237</v>
      </c>
      <c r="E4" s="44" t="s">
        <v>1238</v>
      </c>
      <c r="F4" s="44" t="s">
        <v>1237</v>
      </c>
    </row>
    <row r="5" spans="2:9">
      <c r="B5" s="21">
        <v>1</v>
      </c>
      <c r="C5" s="12" t="s">
        <v>7</v>
      </c>
      <c r="D5" s="121">
        <v>40863.474747689674</v>
      </c>
      <c r="E5" s="121">
        <v>41436.195947097913</v>
      </c>
      <c r="F5" s="121">
        <f>D5*0.08</f>
        <v>3269.0779798151739</v>
      </c>
    </row>
    <row r="6" spans="2:9">
      <c r="B6" s="21">
        <v>2</v>
      </c>
      <c r="C6" s="265" t="s">
        <v>12</v>
      </c>
      <c r="D6" s="120">
        <v>7433.4607339395543</v>
      </c>
      <c r="E6" s="120">
        <v>8230.0679149353618</v>
      </c>
      <c r="F6" s="120">
        <f>+D6*0.08</f>
        <v>594.67685871516437</v>
      </c>
    </row>
    <row r="7" spans="2:9">
      <c r="B7" s="21">
        <v>3</v>
      </c>
      <c r="C7" s="265" t="s">
        <v>402</v>
      </c>
      <c r="D7" s="120">
        <v>22797.104689772375</v>
      </c>
      <c r="E7" s="120">
        <v>21997.148073090961</v>
      </c>
      <c r="F7" s="120">
        <f>+D7*0.08</f>
        <v>1823.7683751817901</v>
      </c>
    </row>
    <row r="8" spans="2:9">
      <c r="B8" s="21">
        <v>4</v>
      </c>
      <c r="C8" s="265" t="s">
        <v>404</v>
      </c>
      <c r="D8" s="120"/>
      <c r="E8" s="120"/>
      <c r="F8" s="120"/>
    </row>
    <row r="9" spans="2:9" ht="12.75" customHeight="1">
      <c r="B9" s="21" t="s">
        <v>406</v>
      </c>
      <c r="C9" s="265" t="s">
        <v>405</v>
      </c>
      <c r="D9" s="120"/>
      <c r="E9" s="120"/>
      <c r="F9" s="120"/>
    </row>
    <row r="10" spans="2:9">
      <c r="B10" s="21">
        <v>5</v>
      </c>
      <c r="C10" s="265" t="s">
        <v>403</v>
      </c>
      <c r="D10" s="120">
        <v>10632.909323977739</v>
      </c>
      <c r="E10" s="120">
        <v>11208.979959071592</v>
      </c>
      <c r="F10" s="120">
        <f>+D10*0.08</f>
        <v>850.63274591821914</v>
      </c>
    </row>
    <row r="11" spans="2:9">
      <c r="B11" s="25">
        <v>6</v>
      </c>
      <c r="C11" s="26" t="s">
        <v>407</v>
      </c>
      <c r="D11" s="122">
        <v>1050.6999899527123</v>
      </c>
      <c r="E11" s="122">
        <v>1378.3133230283615</v>
      </c>
      <c r="F11" s="122">
        <f>F12+F13+F14+F15+F16</f>
        <v>84.055999196216987</v>
      </c>
    </row>
    <row r="12" spans="2:9">
      <c r="B12" s="21">
        <v>7</v>
      </c>
      <c r="C12" s="265" t="s">
        <v>12</v>
      </c>
      <c r="D12" s="120">
        <v>677.74895795271232</v>
      </c>
      <c r="E12" s="120">
        <v>857.76985102836147</v>
      </c>
      <c r="F12" s="120">
        <f>+D12*0.08</f>
        <v>54.219916636216986</v>
      </c>
      <c r="H12" s="2" t="s">
        <v>4</v>
      </c>
    </row>
    <row r="13" spans="2:9">
      <c r="B13" s="21">
        <v>8</v>
      </c>
      <c r="C13" s="265" t="s">
        <v>13</v>
      </c>
      <c r="D13" s="120"/>
      <c r="E13" s="120"/>
      <c r="F13" s="120"/>
    </row>
    <row r="14" spans="2:9">
      <c r="B14" s="21" t="s">
        <v>411</v>
      </c>
      <c r="C14" s="2" t="s">
        <v>408</v>
      </c>
      <c r="D14" s="120"/>
      <c r="E14" s="120"/>
      <c r="F14" s="120"/>
    </row>
    <row r="15" spans="2:9">
      <c r="B15" s="21" t="s">
        <v>412</v>
      </c>
      <c r="C15" s="2" t="s">
        <v>409</v>
      </c>
      <c r="D15" s="120">
        <v>372.951032</v>
      </c>
      <c r="E15" s="120">
        <v>520.54347199999995</v>
      </c>
      <c r="F15" s="120">
        <f>+D15*0.08</f>
        <v>29.836082560000001</v>
      </c>
    </row>
    <row r="16" spans="2:9">
      <c r="B16" s="21">
        <v>9</v>
      </c>
      <c r="C16" s="265" t="s">
        <v>410</v>
      </c>
      <c r="D16" s="120"/>
      <c r="E16" s="120"/>
      <c r="F16" s="120"/>
    </row>
    <row r="17" spans="2:6">
      <c r="B17" s="22">
        <v>15</v>
      </c>
      <c r="C17" s="13" t="s">
        <v>8</v>
      </c>
      <c r="D17" s="123"/>
      <c r="E17" s="123"/>
      <c r="F17" s="123"/>
    </row>
    <row r="18" spans="2:6">
      <c r="B18" s="25">
        <v>16</v>
      </c>
      <c r="C18" s="26" t="s">
        <v>414</v>
      </c>
      <c r="D18" s="122"/>
      <c r="E18" s="122"/>
      <c r="F18" s="122"/>
    </row>
    <row r="19" spans="2:6">
      <c r="B19" s="21">
        <v>17</v>
      </c>
      <c r="C19" s="265" t="s">
        <v>415</v>
      </c>
      <c r="D19" s="120"/>
      <c r="E19" s="120"/>
      <c r="F19" s="120"/>
    </row>
    <row r="20" spans="2:6">
      <c r="B20" s="21">
        <v>18</v>
      </c>
      <c r="C20" s="265" t="s">
        <v>416</v>
      </c>
      <c r="D20" s="120"/>
      <c r="E20" s="120"/>
      <c r="F20" s="120"/>
    </row>
    <row r="21" spans="2:6">
      <c r="B21" s="21">
        <v>19</v>
      </c>
      <c r="C21" s="265" t="s">
        <v>417</v>
      </c>
      <c r="D21" s="120"/>
      <c r="E21" s="120"/>
      <c r="F21" s="120"/>
    </row>
    <row r="22" spans="2:6" ht="12.75" customHeight="1">
      <c r="B22" s="21" t="s">
        <v>413</v>
      </c>
      <c r="C22" s="265" t="s">
        <v>418</v>
      </c>
      <c r="D22" s="120"/>
      <c r="E22" s="120"/>
      <c r="F22" s="120"/>
    </row>
    <row r="23" spans="2:6">
      <c r="B23" s="25">
        <v>20</v>
      </c>
      <c r="C23" s="26" t="s">
        <v>419</v>
      </c>
      <c r="D23" s="122">
        <v>5466.9259651172733</v>
      </c>
      <c r="E23" s="122">
        <v>6398.785441220979</v>
      </c>
      <c r="F23" s="122">
        <f>+F24+F25</f>
        <v>437.3540772093819</v>
      </c>
    </row>
    <row r="24" spans="2:6">
      <c r="B24" s="21">
        <v>21</v>
      </c>
      <c r="C24" s="265" t="s">
        <v>12</v>
      </c>
      <c r="D24" s="120">
        <v>5466.9259651172733</v>
      </c>
      <c r="E24" s="120">
        <v>6398.785441220979</v>
      </c>
      <c r="F24" s="120">
        <f>+D24*0.08</f>
        <v>437.3540772093819</v>
      </c>
    </row>
    <row r="25" spans="2:6">
      <c r="B25" s="21">
        <v>22</v>
      </c>
      <c r="C25" s="265" t="s">
        <v>15</v>
      </c>
      <c r="D25" s="120"/>
      <c r="E25" s="120"/>
      <c r="F25" s="120"/>
    </row>
    <row r="26" spans="2:6">
      <c r="B26" s="22" t="s">
        <v>420</v>
      </c>
      <c r="C26" s="13" t="s">
        <v>9</v>
      </c>
      <c r="D26" s="124"/>
      <c r="E26" s="124"/>
      <c r="F26" s="124"/>
    </row>
    <row r="27" spans="2:6">
      <c r="B27" s="25">
        <v>23</v>
      </c>
      <c r="C27" s="26" t="s">
        <v>10</v>
      </c>
      <c r="D27" s="122">
        <v>7194.5038096587505</v>
      </c>
      <c r="E27" s="122">
        <v>6707.7882636137492</v>
      </c>
      <c r="F27" s="122">
        <f>+F28+F29+F30</f>
        <v>575.56030477270008</v>
      </c>
    </row>
    <row r="28" spans="2:6">
      <c r="B28" s="21" t="s">
        <v>421</v>
      </c>
      <c r="C28" s="265" t="s">
        <v>16</v>
      </c>
      <c r="D28" s="120"/>
      <c r="E28" s="120"/>
      <c r="F28" s="120"/>
    </row>
    <row r="29" spans="2:6">
      <c r="B29" s="21" t="s">
        <v>422</v>
      </c>
      <c r="C29" s="265" t="s">
        <v>14</v>
      </c>
      <c r="D29" s="120">
        <v>7194.5038096587505</v>
      </c>
      <c r="E29" s="120">
        <v>6707.7882636137492</v>
      </c>
      <c r="F29" s="120">
        <f>+D29*0.08</f>
        <v>575.56030477270008</v>
      </c>
    </row>
    <row r="30" spans="2:6">
      <c r="B30" s="21" t="s">
        <v>423</v>
      </c>
      <c r="C30" s="265" t="s">
        <v>17</v>
      </c>
      <c r="D30" s="120"/>
      <c r="E30" s="120"/>
      <c r="F30" s="120"/>
    </row>
    <row r="31" spans="2:6">
      <c r="B31" s="21">
        <v>24</v>
      </c>
      <c r="C31" s="265" t="s">
        <v>18</v>
      </c>
      <c r="D31" s="120">
        <v>2838.9103486637496</v>
      </c>
      <c r="E31" s="120">
        <v>2698.2170886050003</v>
      </c>
      <c r="F31" s="120">
        <f>+D31*0.08</f>
        <v>227.11282789309996</v>
      </c>
    </row>
    <row r="32" spans="2:6" ht="13.5" thickBot="1">
      <c r="B32" s="23">
        <v>29</v>
      </c>
      <c r="C32" s="24" t="s">
        <v>6</v>
      </c>
      <c r="D32" s="125">
        <v>57414.514861082163</v>
      </c>
      <c r="E32" s="125">
        <v>58619.300063566006</v>
      </c>
      <c r="F32" s="125">
        <f>+F5+F11+F17+F18+F23+F26+F27+F31</f>
        <v>4593.1611888865727</v>
      </c>
    </row>
  </sheetData>
  <mergeCells count="3">
    <mergeCell ref="B2:D2"/>
    <mergeCell ref="B3:C4"/>
    <mergeCell ref="D3:E3"/>
  </mergeCells>
  <pageMargins left="0.7" right="0.7" top="0.75" bottom="0.75" header="0.3" footer="0.3"/>
  <pageSetup paperSize="9" orientation="landscape" r:id="rId1"/>
  <ignoredErrors>
    <ignoredError sqref="F11" formula="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C3160-9418-4CA9-A494-D688AD2BF550}">
  <sheetPr codeName="Ark12"/>
  <dimension ref="B1:J7"/>
  <sheetViews>
    <sheetView workbookViewId="0">
      <selection activeCell="J16" sqref="J16"/>
    </sheetView>
  </sheetViews>
  <sheetFormatPr defaultColWidth="9.140625" defaultRowHeight="12.75"/>
  <cols>
    <col min="1" max="1" width="3.7109375" style="2" customWidth="1"/>
    <col min="2" max="2" width="5.7109375" style="3" customWidth="1"/>
    <col min="3" max="3" width="37.7109375" style="2" customWidth="1"/>
    <col min="4" max="5" width="13" style="2" customWidth="1"/>
    <col min="6" max="6" width="21" style="2" customWidth="1"/>
    <col min="7" max="9" width="13" style="2" customWidth="1"/>
    <col min="10" max="16384" width="9.140625" style="2"/>
  </cols>
  <sheetData>
    <row r="1" spans="2:10" ht="21" customHeight="1"/>
    <row r="2" spans="2:10" ht="48" customHeight="1">
      <c r="B2" s="615" t="s">
        <v>539</v>
      </c>
      <c r="C2" s="615"/>
      <c r="D2" s="615"/>
      <c r="E2" s="615"/>
      <c r="F2" s="615"/>
      <c r="G2" s="615"/>
      <c r="H2" s="615"/>
      <c r="I2" s="615"/>
      <c r="J2" s="615"/>
    </row>
    <row r="3" spans="2:10">
      <c r="B3" s="28"/>
      <c r="C3" s="10"/>
      <c r="D3" s="655" t="s">
        <v>33</v>
      </c>
      <c r="E3" s="655"/>
      <c r="F3" s="655"/>
      <c r="G3" s="655"/>
      <c r="H3" s="655"/>
      <c r="I3" s="655"/>
    </row>
    <row r="4" spans="2:10" ht="32.25" customHeight="1">
      <c r="B4" s="15" t="s">
        <v>1162</v>
      </c>
      <c r="C4" s="10"/>
      <c r="D4" s="28" t="s">
        <v>34</v>
      </c>
      <c r="E4" s="28" t="s">
        <v>35</v>
      </c>
      <c r="F4" s="28" t="s">
        <v>36</v>
      </c>
      <c r="G4" s="28" t="s">
        <v>37</v>
      </c>
      <c r="H4" s="28" t="s">
        <v>38</v>
      </c>
      <c r="I4" s="28" t="s">
        <v>6</v>
      </c>
    </row>
    <row r="5" spans="2:10">
      <c r="B5" s="18">
        <v>1</v>
      </c>
      <c r="C5" s="272" t="s">
        <v>45</v>
      </c>
      <c r="D5" s="301">
        <v>82297.682279100045</v>
      </c>
      <c r="E5" s="301">
        <v>74649.831772532125</v>
      </c>
      <c r="F5" s="301">
        <v>12743.213482666164</v>
      </c>
      <c r="G5" s="301">
        <v>17895.826778210016</v>
      </c>
      <c r="H5" s="301">
        <v>1694.189482858241</v>
      </c>
      <c r="I5" s="301">
        <v>189280.74379536661</v>
      </c>
    </row>
    <row r="6" spans="2:10">
      <c r="B6" s="18">
        <v>2</v>
      </c>
      <c r="C6" s="272" t="s">
        <v>39</v>
      </c>
      <c r="D6" s="597"/>
      <c r="E6" s="597"/>
      <c r="F6" s="597"/>
      <c r="G6" s="597"/>
      <c r="H6" s="597"/>
      <c r="I6" s="597">
        <v>0</v>
      </c>
    </row>
    <row r="7" spans="2:10">
      <c r="B7" s="19">
        <v>3</v>
      </c>
      <c r="C7" s="13" t="s">
        <v>6</v>
      </c>
      <c r="D7" s="302">
        <v>82297.682279100045</v>
      </c>
      <c r="E7" s="302">
        <v>74649.831772532125</v>
      </c>
      <c r="F7" s="302">
        <v>12743.213482666164</v>
      </c>
      <c r="G7" s="302">
        <v>17895.826778210016</v>
      </c>
      <c r="H7" s="302">
        <v>1694.189482858241</v>
      </c>
      <c r="I7" s="302">
        <v>189280.74379536661</v>
      </c>
    </row>
  </sheetData>
  <mergeCells count="2">
    <mergeCell ref="B2:J2"/>
    <mergeCell ref="D3:I3"/>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BB435-2886-4071-870F-CB14CC46961E}">
  <sheetPr codeName="Ark15"/>
  <dimension ref="B1:K19"/>
  <sheetViews>
    <sheetView showGridLines="0" zoomScaleNormal="100" workbookViewId="0"/>
  </sheetViews>
  <sheetFormatPr defaultColWidth="9.140625" defaultRowHeight="12.75"/>
  <cols>
    <col min="1" max="1" width="3.7109375" style="20" customWidth="1"/>
    <col min="2" max="2" width="9.140625" style="20"/>
    <col min="3" max="3" width="28.85546875" style="20" customWidth="1"/>
    <col min="4" max="4" width="10.28515625" style="20" bestFit="1" customWidth="1"/>
    <col min="5" max="5" width="17.85546875" style="20" customWidth="1"/>
    <col min="6" max="7" width="12.7109375" style="20" customWidth="1"/>
    <col min="8" max="8" width="13.140625" style="20" customWidth="1"/>
    <col min="9" max="9" width="11.85546875" style="20" customWidth="1"/>
    <col min="10" max="10" width="12.7109375" style="20" customWidth="1"/>
    <col min="11" max="11" width="22" style="20" customWidth="1"/>
    <col min="12" max="12" width="12.5703125" style="20" customWidth="1"/>
    <col min="13" max="13" width="10.28515625" style="20" customWidth="1"/>
    <col min="14" max="14" width="18.42578125" style="20" customWidth="1"/>
    <col min="15" max="15" width="15.5703125" style="20" customWidth="1"/>
    <col min="16" max="16" width="13.28515625" style="20" customWidth="1"/>
    <col min="17" max="18" width="13.140625" style="20" customWidth="1"/>
    <col min="19" max="16384" width="9.140625" style="20"/>
  </cols>
  <sheetData>
    <row r="1" spans="2:11" ht="21" customHeight="1"/>
    <row r="2" spans="2:11" ht="48" customHeight="1">
      <c r="B2" s="615" t="s">
        <v>534</v>
      </c>
      <c r="C2" s="615"/>
      <c r="D2" s="615"/>
      <c r="E2" s="615"/>
      <c r="F2" s="615"/>
      <c r="G2" s="615"/>
      <c r="H2" s="615"/>
      <c r="I2" s="615"/>
      <c r="J2" s="615"/>
    </row>
    <row r="3" spans="2:11" s="134" customFormat="1" ht="57.75" customHeight="1">
      <c r="B3" s="661" t="s">
        <v>1162</v>
      </c>
      <c r="C3" s="662"/>
      <c r="D3" s="666" t="s">
        <v>357</v>
      </c>
      <c r="E3" s="628"/>
      <c r="F3" s="628"/>
      <c r="G3" s="667"/>
      <c r="H3" s="666" t="s">
        <v>358</v>
      </c>
      <c r="I3" s="667"/>
      <c r="J3" s="668" t="s">
        <v>359</v>
      </c>
      <c r="K3" s="626"/>
    </row>
    <row r="4" spans="2:11" s="134" customFormat="1" ht="21" customHeight="1">
      <c r="B4" s="663"/>
      <c r="C4" s="662"/>
      <c r="D4" s="656" t="s">
        <v>360</v>
      </c>
      <c r="E4" s="656" t="s">
        <v>361</v>
      </c>
      <c r="F4" s="657"/>
      <c r="G4" s="658"/>
      <c r="H4" s="669" t="s">
        <v>362</v>
      </c>
      <c r="I4" s="669" t="s">
        <v>363</v>
      </c>
      <c r="J4" s="659"/>
      <c r="K4" s="657" t="s">
        <v>364</v>
      </c>
    </row>
    <row r="5" spans="2:11" s="134" customFormat="1" ht="88.5" customHeight="1">
      <c r="B5" s="664"/>
      <c r="C5" s="665"/>
      <c r="D5" s="668"/>
      <c r="E5" s="233"/>
      <c r="F5" s="273" t="s">
        <v>43</v>
      </c>
      <c r="G5" s="273" t="s">
        <v>44</v>
      </c>
      <c r="H5" s="660"/>
      <c r="I5" s="660"/>
      <c r="J5" s="660"/>
      <c r="K5" s="626"/>
    </row>
    <row r="6" spans="2:11" s="134" customFormat="1" ht="24">
      <c r="B6" s="310" t="s">
        <v>545</v>
      </c>
      <c r="C6" s="304" t="s">
        <v>548</v>
      </c>
      <c r="D6" s="306"/>
      <c r="E6" s="307"/>
      <c r="F6" s="308"/>
      <c r="G6" s="309"/>
      <c r="H6" s="308"/>
      <c r="I6" s="309"/>
      <c r="J6" s="307"/>
      <c r="K6" s="308"/>
    </row>
    <row r="7" spans="2:11" s="134" customFormat="1">
      <c r="B7" s="303" t="s">
        <v>541</v>
      </c>
      <c r="C7" s="305" t="s">
        <v>45</v>
      </c>
      <c r="D7" s="306">
        <v>121579982.57890005</v>
      </c>
      <c r="E7" s="307">
        <v>524261680.59040797</v>
      </c>
      <c r="F7" s="308">
        <v>490132964.73213804</v>
      </c>
      <c r="G7" s="309">
        <v>468815765.7623781</v>
      </c>
      <c r="H7" s="308">
        <v>23307954.596700002</v>
      </c>
      <c r="I7" s="309">
        <v>248942789.6641998</v>
      </c>
      <c r="J7" s="307">
        <v>197653880</v>
      </c>
      <c r="K7" s="308">
        <v>163764918</v>
      </c>
    </row>
    <row r="8" spans="2:11" s="134" customFormat="1">
      <c r="B8" s="295" t="s">
        <v>542</v>
      </c>
      <c r="C8" s="298" t="s">
        <v>365</v>
      </c>
      <c r="D8" s="215">
        <v>0</v>
      </c>
      <c r="E8" s="216">
        <v>0</v>
      </c>
      <c r="F8" s="218">
        <v>0</v>
      </c>
      <c r="G8" s="217">
        <v>0</v>
      </c>
      <c r="H8" s="218">
        <v>0</v>
      </c>
      <c r="I8" s="217">
        <v>0</v>
      </c>
      <c r="J8" s="216">
        <v>0</v>
      </c>
      <c r="K8" s="218">
        <v>0</v>
      </c>
    </row>
    <row r="9" spans="2:11" s="134" customFormat="1">
      <c r="B9" s="295" t="s">
        <v>543</v>
      </c>
      <c r="C9" s="298" t="s">
        <v>366</v>
      </c>
      <c r="D9" s="215">
        <v>0</v>
      </c>
      <c r="E9" s="216">
        <v>0</v>
      </c>
      <c r="F9" s="218">
        <v>0</v>
      </c>
      <c r="G9" s="217">
        <v>0</v>
      </c>
      <c r="H9" s="218">
        <v>0</v>
      </c>
      <c r="I9" s="217">
        <v>0</v>
      </c>
      <c r="J9" s="216">
        <v>0</v>
      </c>
      <c r="K9" s="218">
        <v>0</v>
      </c>
    </row>
    <row r="10" spans="2:11" s="134" customFormat="1">
      <c r="B10" s="295" t="s">
        <v>544</v>
      </c>
      <c r="C10" s="298" t="s">
        <v>32</v>
      </c>
      <c r="D10" s="215">
        <v>0</v>
      </c>
      <c r="E10" s="216">
        <v>0</v>
      </c>
      <c r="F10" s="218">
        <v>0</v>
      </c>
      <c r="G10" s="217">
        <v>0</v>
      </c>
      <c r="H10" s="218">
        <v>0</v>
      </c>
      <c r="I10" s="217">
        <v>0</v>
      </c>
      <c r="J10" s="216">
        <v>0</v>
      </c>
      <c r="K10" s="218">
        <v>0</v>
      </c>
    </row>
    <row r="11" spans="2:11" s="134" customFormat="1">
      <c r="B11" s="295" t="s">
        <v>545</v>
      </c>
      <c r="C11" s="298" t="s">
        <v>367</v>
      </c>
      <c r="D11" s="215">
        <v>1283935.1200000001</v>
      </c>
      <c r="E11" s="216">
        <v>45433657.179999992</v>
      </c>
      <c r="F11" s="218">
        <v>45433657.179999992</v>
      </c>
      <c r="G11" s="217">
        <v>45433633.520000003</v>
      </c>
      <c r="H11" s="218">
        <v>11639.710800000001</v>
      </c>
      <c r="I11" s="217">
        <v>14383852.950000001</v>
      </c>
      <c r="J11" s="216">
        <v>2128863</v>
      </c>
      <c r="K11" s="218">
        <v>2006379</v>
      </c>
    </row>
    <row r="12" spans="2:11" s="134" customFormat="1">
      <c r="B12" s="295" t="s">
        <v>546</v>
      </c>
      <c r="C12" s="298" t="s">
        <v>368</v>
      </c>
      <c r="D12" s="215">
        <v>106840362.41970006</v>
      </c>
      <c r="E12" s="216">
        <v>367278138.34265018</v>
      </c>
      <c r="F12" s="218">
        <v>357477808.06265008</v>
      </c>
      <c r="G12" s="217">
        <v>339613017.86765009</v>
      </c>
      <c r="H12" s="218">
        <v>21176948.403700002</v>
      </c>
      <c r="I12" s="217">
        <v>167227264.4817999</v>
      </c>
      <c r="J12" s="216">
        <v>167097331</v>
      </c>
      <c r="K12" s="218">
        <v>136699210</v>
      </c>
    </row>
    <row r="13" spans="2:11" s="134" customFormat="1">
      <c r="B13" s="295" t="s">
        <v>547</v>
      </c>
      <c r="C13" s="298" t="s">
        <v>369</v>
      </c>
      <c r="D13" s="215">
        <v>13455685.039199997</v>
      </c>
      <c r="E13" s="216">
        <v>111549885.0677578</v>
      </c>
      <c r="F13" s="218">
        <v>87221499.489487916</v>
      </c>
      <c r="G13" s="217">
        <v>83769114.374727994</v>
      </c>
      <c r="H13" s="218">
        <v>2119366.4821999995</v>
      </c>
      <c r="I13" s="217">
        <v>67331672.232399911</v>
      </c>
      <c r="J13" s="216">
        <v>28427686</v>
      </c>
      <c r="K13" s="218">
        <v>25059329</v>
      </c>
    </row>
    <row r="14" spans="2:11" s="134" customFormat="1">
      <c r="B14" s="303" t="s">
        <v>549</v>
      </c>
      <c r="C14" s="305" t="s">
        <v>370</v>
      </c>
      <c r="D14" s="306"/>
      <c r="E14" s="307"/>
      <c r="F14" s="308"/>
      <c r="G14" s="309"/>
      <c r="H14" s="308"/>
      <c r="I14" s="309"/>
      <c r="J14" s="307"/>
      <c r="K14" s="308"/>
    </row>
    <row r="15" spans="2:11" s="134" customFormat="1">
      <c r="B15" s="295" t="s">
        <v>550</v>
      </c>
      <c r="C15" s="214" t="s">
        <v>371</v>
      </c>
      <c r="D15" s="215">
        <v>39150847.381700002</v>
      </c>
      <c r="E15" s="216">
        <v>88950431.722100034</v>
      </c>
      <c r="F15" s="218">
        <v>83427268.582100034</v>
      </c>
      <c r="G15" s="217">
        <v>68463717.526599988</v>
      </c>
      <c r="H15" s="218">
        <v>-30828.057200000003</v>
      </c>
      <c r="I15" s="217">
        <v>1464467.4338999982</v>
      </c>
      <c r="J15" s="216">
        <v>0</v>
      </c>
      <c r="K15" s="218">
        <v>0</v>
      </c>
    </row>
    <row r="16" spans="2:11" s="134" customFormat="1">
      <c r="B16" s="227">
        <v>100</v>
      </c>
      <c r="C16" s="231" t="s">
        <v>6</v>
      </c>
      <c r="D16" s="232">
        <v>160730829.96060005</v>
      </c>
      <c r="E16" s="228">
        <v>613212112.31250799</v>
      </c>
      <c r="F16" s="229">
        <v>573560233.31423807</v>
      </c>
      <c r="G16" s="230">
        <v>537279483.2889781</v>
      </c>
      <c r="H16" s="229">
        <v>23277126.539500002</v>
      </c>
      <c r="I16" s="230">
        <v>250407257.0980998</v>
      </c>
      <c r="J16" s="228">
        <v>197653880</v>
      </c>
      <c r="K16" s="229">
        <v>163764918</v>
      </c>
    </row>
    <row r="17" s="134" customFormat="1"/>
    <row r="18" s="134" customFormat="1"/>
    <row r="19" s="134" customFormat="1"/>
  </sheetData>
  <mergeCells count="11">
    <mergeCell ref="E4:G4"/>
    <mergeCell ref="J4:J5"/>
    <mergeCell ref="K4:K5"/>
    <mergeCell ref="B2:J2"/>
    <mergeCell ref="B3:C5"/>
    <mergeCell ref="D3:G3"/>
    <mergeCell ref="H3:I3"/>
    <mergeCell ref="J3:K3"/>
    <mergeCell ref="D4:D5"/>
    <mergeCell ref="H4:H5"/>
    <mergeCell ref="I4:I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84D19-F657-4AC7-BAFD-CFAB3CACC29A}">
  <dimension ref="B1:O30"/>
  <sheetViews>
    <sheetView showGridLines="0" zoomScaleNormal="100" workbookViewId="0">
      <selection activeCell="B8" sqref="B8"/>
    </sheetView>
  </sheetViews>
  <sheetFormatPr defaultColWidth="9.140625" defaultRowHeight="12.75"/>
  <cols>
    <col min="1" max="1" width="3.7109375" style="2" customWidth="1"/>
    <col min="2" max="2" width="9.140625" style="2"/>
    <col min="3" max="3" width="26" style="2" bestFit="1" customWidth="1"/>
    <col min="4" max="4" width="10.28515625" style="2" bestFit="1" customWidth="1"/>
    <col min="5" max="5" width="17.85546875" style="2" customWidth="1"/>
    <col min="6" max="6" width="15.7109375" style="2" customWidth="1"/>
    <col min="7" max="7" width="9.28515625" style="2" bestFit="1" customWidth="1"/>
    <col min="8" max="8" width="13.140625" style="2" customWidth="1"/>
    <col min="9" max="9" width="11.85546875" style="2" customWidth="1"/>
    <col min="10" max="10" width="12.7109375" style="2" customWidth="1"/>
    <col min="11" max="11" width="13.28515625" style="2" customWidth="1"/>
    <col min="12" max="12" width="12.5703125" style="2" customWidth="1"/>
    <col min="13" max="13" width="10.28515625" style="2" customWidth="1"/>
    <col min="14" max="14" width="18.42578125" style="2" customWidth="1"/>
    <col min="15" max="15" width="15.5703125" style="2" customWidth="1"/>
    <col min="16" max="16" width="13.28515625" style="2" customWidth="1"/>
    <col min="17" max="17" width="13.140625" style="2" customWidth="1"/>
    <col min="18" max="16384" width="9.140625" style="2"/>
  </cols>
  <sheetData>
    <row r="1" spans="2:15" ht="21" customHeight="1"/>
    <row r="2" spans="2:15" ht="48" customHeight="1">
      <c r="B2" s="618" t="s">
        <v>1143</v>
      </c>
      <c r="C2" s="618"/>
      <c r="D2" s="618"/>
      <c r="E2" s="618"/>
      <c r="F2" s="618"/>
      <c r="G2" s="618"/>
      <c r="H2" s="618"/>
      <c r="I2" s="618"/>
      <c r="J2" s="618"/>
    </row>
    <row r="3" spans="2:15">
      <c r="B3" s="514"/>
      <c r="C3" s="515"/>
      <c r="D3" s="672" t="s">
        <v>372</v>
      </c>
      <c r="E3" s="617"/>
      <c r="F3" s="617"/>
      <c r="G3" s="625"/>
      <c r="H3" s="617"/>
      <c r="I3" s="617"/>
      <c r="J3" s="617"/>
      <c r="K3" s="617"/>
      <c r="L3" s="617"/>
      <c r="M3" s="617"/>
      <c r="N3" s="617"/>
      <c r="O3" s="617"/>
    </row>
    <row r="4" spans="2:15">
      <c r="B4" s="353"/>
      <c r="C4" s="516"/>
      <c r="D4" s="514"/>
      <c r="E4" s="673" t="s">
        <v>373</v>
      </c>
      <c r="F4" s="673"/>
      <c r="G4" s="514"/>
      <c r="H4" s="673" t="s">
        <v>374</v>
      </c>
      <c r="I4" s="673"/>
      <c r="J4" s="673"/>
      <c r="K4" s="673"/>
      <c r="L4" s="673"/>
      <c r="M4" s="673"/>
      <c r="N4" s="673"/>
      <c r="O4" s="673"/>
    </row>
    <row r="5" spans="2:15" ht="39" customHeight="1">
      <c r="B5" s="353"/>
      <c r="C5" s="516"/>
      <c r="D5" s="517"/>
      <c r="E5" s="674" t="s">
        <v>1133</v>
      </c>
      <c r="F5" s="676" t="s">
        <v>1134</v>
      </c>
      <c r="G5" s="11"/>
      <c r="H5" s="675" t="s">
        <v>1135</v>
      </c>
      <c r="I5" s="680" t="s">
        <v>1136</v>
      </c>
      <c r="J5" s="680" t="s">
        <v>1137</v>
      </c>
      <c r="K5" s="680" t="s">
        <v>1138</v>
      </c>
      <c r="L5" s="680" t="s">
        <v>1139</v>
      </c>
      <c r="M5" s="680" t="s">
        <v>1140</v>
      </c>
      <c r="N5" s="680" t="s">
        <v>1141</v>
      </c>
      <c r="O5" s="674" t="s">
        <v>43</v>
      </c>
    </row>
    <row r="6" spans="2:15">
      <c r="B6" s="353"/>
      <c r="C6" s="516"/>
      <c r="D6" s="518"/>
      <c r="E6" s="675"/>
      <c r="F6" s="677"/>
      <c r="G6" s="519"/>
      <c r="H6" s="675"/>
      <c r="I6" s="680"/>
      <c r="J6" s="680"/>
      <c r="K6" s="680"/>
      <c r="L6" s="680"/>
      <c r="M6" s="680"/>
      <c r="N6" s="680"/>
      <c r="O6" s="675"/>
    </row>
    <row r="7" spans="2:15">
      <c r="B7" s="670" t="s">
        <v>1162</v>
      </c>
      <c r="C7" s="671"/>
      <c r="D7" s="353"/>
      <c r="E7" s="675"/>
      <c r="F7" s="678"/>
      <c r="G7" s="452"/>
      <c r="H7" s="679"/>
      <c r="I7" s="680"/>
      <c r="J7" s="680"/>
      <c r="K7" s="680"/>
      <c r="L7" s="680"/>
      <c r="M7" s="680"/>
      <c r="N7" s="680"/>
      <c r="O7" s="679"/>
    </row>
    <row r="8" spans="2:15" ht="36">
      <c r="B8" s="297" t="s">
        <v>540</v>
      </c>
      <c r="C8" s="296" t="s">
        <v>548</v>
      </c>
      <c r="D8" s="530"/>
      <c r="E8" s="509"/>
      <c r="F8" s="513"/>
      <c r="G8" s="510"/>
      <c r="H8" s="509"/>
      <c r="I8" s="513"/>
      <c r="J8" s="513"/>
      <c r="K8" s="513"/>
      <c r="L8" s="513"/>
      <c r="M8" s="513"/>
      <c r="N8" s="511"/>
      <c r="O8" s="510"/>
    </row>
    <row r="9" spans="2:15">
      <c r="B9" s="294" t="s">
        <v>541</v>
      </c>
      <c r="C9" s="212" t="s">
        <v>45</v>
      </c>
      <c r="D9" s="508">
        <v>88413011674.713898</v>
      </c>
      <c r="E9" s="509">
        <v>88397383673.390091</v>
      </c>
      <c r="F9" s="513">
        <v>15628001.323799999</v>
      </c>
      <c r="G9" s="510">
        <v>1443143022.9132831</v>
      </c>
      <c r="H9" s="509">
        <v>1440565045.8956132</v>
      </c>
      <c r="I9" s="513">
        <v>2137580.1576699996</v>
      </c>
      <c r="J9" s="513">
        <v>440396.8600000001</v>
      </c>
      <c r="K9" s="513">
        <v>0</v>
      </c>
      <c r="L9" s="513">
        <v>0</v>
      </c>
      <c r="M9" s="513">
        <v>0</v>
      </c>
      <c r="N9" s="511">
        <v>0</v>
      </c>
      <c r="O9" s="510">
        <v>1384354206.237483</v>
      </c>
    </row>
    <row r="10" spans="2:15">
      <c r="B10" s="295" t="s">
        <v>542</v>
      </c>
      <c r="C10" s="214" t="s">
        <v>365</v>
      </c>
      <c r="D10" s="215">
        <v>0</v>
      </c>
      <c r="E10" s="216">
        <v>0</v>
      </c>
      <c r="F10" s="520">
        <v>0</v>
      </c>
      <c r="G10" s="218">
        <v>0</v>
      </c>
      <c r="H10" s="216">
        <v>0</v>
      </c>
      <c r="I10" s="520">
        <v>0</v>
      </c>
      <c r="J10" s="520">
        <v>0</v>
      </c>
      <c r="K10" s="520">
        <v>0</v>
      </c>
      <c r="L10" s="520">
        <v>0</v>
      </c>
      <c r="M10" s="520">
        <v>0</v>
      </c>
      <c r="N10" s="217">
        <v>0</v>
      </c>
      <c r="O10" s="218">
        <v>0</v>
      </c>
    </row>
    <row r="11" spans="2:15">
      <c r="B11" s="295" t="s">
        <v>543</v>
      </c>
      <c r="C11" s="214" t="s">
        <v>366</v>
      </c>
      <c r="D11" s="215">
        <v>723931561.38660002</v>
      </c>
      <c r="E11" s="216">
        <v>723931561.38660002</v>
      </c>
      <c r="F11" s="520">
        <v>0</v>
      </c>
      <c r="G11" s="218">
        <v>784976.52</v>
      </c>
      <c r="H11" s="216">
        <v>392488.26</v>
      </c>
      <c r="I11" s="520">
        <v>392488.26</v>
      </c>
      <c r="J11" s="520">
        <v>0</v>
      </c>
      <c r="K11" s="520">
        <v>0</v>
      </c>
      <c r="L11" s="520">
        <v>0</v>
      </c>
      <c r="M11" s="520">
        <v>0</v>
      </c>
      <c r="N11" s="217">
        <v>0</v>
      </c>
      <c r="O11" s="218">
        <v>392488.26</v>
      </c>
    </row>
    <row r="12" spans="2:15">
      <c r="B12" s="295" t="s">
        <v>544</v>
      </c>
      <c r="C12" s="214" t="s">
        <v>32</v>
      </c>
      <c r="D12" s="215">
        <v>2931533493.5799999</v>
      </c>
      <c r="E12" s="216">
        <v>2931533493.5799999</v>
      </c>
      <c r="F12" s="520">
        <v>0</v>
      </c>
      <c r="G12" s="218">
        <v>0</v>
      </c>
      <c r="H12" s="216">
        <v>0</v>
      </c>
      <c r="I12" s="520">
        <v>0</v>
      </c>
      <c r="J12" s="520">
        <v>0</v>
      </c>
      <c r="K12" s="520">
        <v>0</v>
      </c>
      <c r="L12" s="520">
        <v>0</v>
      </c>
      <c r="M12" s="520">
        <v>0</v>
      </c>
      <c r="N12" s="217">
        <v>0</v>
      </c>
      <c r="O12" s="218">
        <v>0</v>
      </c>
    </row>
    <row r="13" spans="2:15">
      <c r="B13" s="295" t="s">
        <v>545</v>
      </c>
      <c r="C13" s="214" t="s">
        <v>367</v>
      </c>
      <c r="D13" s="215">
        <v>21491936271.192905</v>
      </c>
      <c r="E13" s="216">
        <v>21491915633.742905</v>
      </c>
      <c r="F13" s="520">
        <v>20637.45</v>
      </c>
      <c r="G13" s="218">
        <v>50822943.469989993</v>
      </c>
      <c r="H13" s="216">
        <v>50822467.699989989</v>
      </c>
      <c r="I13" s="520">
        <v>475.77</v>
      </c>
      <c r="J13" s="520">
        <v>0</v>
      </c>
      <c r="K13" s="520">
        <v>0</v>
      </c>
      <c r="L13" s="520">
        <v>0</v>
      </c>
      <c r="M13" s="520">
        <v>0</v>
      </c>
      <c r="N13" s="217">
        <v>0</v>
      </c>
      <c r="O13" s="218">
        <v>50822943.469989993</v>
      </c>
    </row>
    <row r="14" spans="2:15">
      <c r="B14" s="295" t="s">
        <v>546</v>
      </c>
      <c r="C14" s="214" t="s">
        <v>368</v>
      </c>
      <c r="D14" s="215">
        <v>47208085040.048546</v>
      </c>
      <c r="E14" s="216">
        <v>47204685314.074844</v>
      </c>
      <c r="F14" s="520">
        <v>3399725.9737000009</v>
      </c>
      <c r="G14" s="218">
        <v>1197610923.8750851</v>
      </c>
      <c r="H14" s="216">
        <v>1197426903.6524851</v>
      </c>
      <c r="I14" s="520">
        <v>184020.22259999998</v>
      </c>
      <c r="J14" s="520">
        <v>0</v>
      </c>
      <c r="K14" s="520">
        <v>0</v>
      </c>
      <c r="L14" s="520">
        <v>0</v>
      </c>
      <c r="M14" s="520">
        <v>0</v>
      </c>
      <c r="N14" s="217">
        <v>0</v>
      </c>
      <c r="O14" s="218">
        <v>1181467551.17416</v>
      </c>
    </row>
    <row r="15" spans="2:15">
      <c r="B15" s="295" t="s">
        <v>547</v>
      </c>
      <c r="C15" s="512" t="s">
        <v>1142</v>
      </c>
      <c r="D15" s="215">
        <v>37220729741.555328</v>
      </c>
      <c r="E15" s="216">
        <v>37217330015.581627</v>
      </c>
      <c r="F15" s="520">
        <v>3399725.9737000009</v>
      </c>
      <c r="G15" s="218">
        <v>1197610923.8750851</v>
      </c>
      <c r="H15" s="216">
        <v>1197426903.6524851</v>
      </c>
      <c r="I15" s="520">
        <v>184020.22259999998</v>
      </c>
      <c r="J15" s="520">
        <v>0</v>
      </c>
      <c r="K15" s="520">
        <v>0</v>
      </c>
      <c r="L15" s="520">
        <v>0</v>
      </c>
      <c r="M15" s="520">
        <v>0</v>
      </c>
      <c r="N15" s="217">
        <v>0</v>
      </c>
      <c r="O15" s="218">
        <v>1181467551.17416</v>
      </c>
    </row>
    <row r="16" spans="2:15">
      <c r="B16" s="295" t="s">
        <v>549</v>
      </c>
      <c r="C16" s="214" t="s">
        <v>369</v>
      </c>
      <c r="D16" s="215">
        <v>16057525308.505848</v>
      </c>
      <c r="E16" s="216">
        <v>16045317670.605747</v>
      </c>
      <c r="F16" s="520">
        <v>12207637.900099998</v>
      </c>
      <c r="G16" s="218">
        <v>193924179.04820809</v>
      </c>
      <c r="H16" s="216">
        <v>191923186.28313807</v>
      </c>
      <c r="I16" s="520">
        <v>1560595.9050699999</v>
      </c>
      <c r="J16" s="520">
        <v>440396.8600000001</v>
      </c>
      <c r="K16" s="520">
        <v>0</v>
      </c>
      <c r="L16" s="520">
        <v>0</v>
      </c>
      <c r="M16" s="520">
        <v>0</v>
      </c>
      <c r="N16" s="217">
        <v>0</v>
      </c>
      <c r="O16" s="218">
        <v>151671223.33333293</v>
      </c>
    </row>
    <row r="17" spans="2:15">
      <c r="B17" s="294" t="s">
        <v>550</v>
      </c>
      <c r="C17" s="212" t="s">
        <v>39</v>
      </c>
      <c r="D17" s="508"/>
      <c r="E17" s="509"/>
      <c r="F17" s="513"/>
      <c r="G17" s="510"/>
      <c r="H17" s="509"/>
      <c r="I17" s="513"/>
      <c r="J17" s="513"/>
      <c r="K17" s="513"/>
      <c r="L17" s="513"/>
      <c r="M17" s="513"/>
      <c r="N17" s="511"/>
      <c r="O17" s="510"/>
    </row>
    <row r="18" spans="2:15">
      <c r="B18" s="213">
        <v>100</v>
      </c>
      <c r="C18" s="214" t="s">
        <v>365</v>
      </c>
      <c r="D18" s="521"/>
      <c r="E18" s="216"/>
      <c r="F18" s="520"/>
      <c r="G18" s="218"/>
      <c r="H18" s="216"/>
      <c r="I18" s="520"/>
      <c r="J18" s="520"/>
      <c r="K18" s="520"/>
      <c r="L18" s="520"/>
      <c r="M18" s="520"/>
      <c r="N18" s="217"/>
      <c r="O18" s="218"/>
    </row>
    <row r="19" spans="2:15">
      <c r="B19" s="213">
        <v>110</v>
      </c>
      <c r="C19" s="214" t="s">
        <v>366</v>
      </c>
      <c r="D19" s="522"/>
      <c r="E19" s="216"/>
      <c r="F19" s="520"/>
      <c r="G19" s="218"/>
      <c r="H19" s="216"/>
      <c r="I19" s="520"/>
      <c r="J19" s="520"/>
      <c r="K19" s="520"/>
      <c r="L19" s="520"/>
      <c r="M19" s="520"/>
      <c r="N19" s="217"/>
      <c r="O19" s="218"/>
    </row>
    <row r="20" spans="2:15">
      <c r="B20" s="213">
        <v>120</v>
      </c>
      <c r="C20" s="214" t="s">
        <v>32</v>
      </c>
      <c r="D20" s="522"/>
      <c r="E20" s="216"/>
      <c r="F20" s="520"/>
      <c r="G20" s="218"/>
      <c r="H20" s="216"/>
      <c r="I20" s="520"/>
      <c r="J20" s="520"/>
      <c r="K20" s="520"/>
      <c r="L20" s="520"/>
      <c r="M20" s="520"/>
      <c r="N20" s="217"/>
      <c r="O20" s="218"/>
    </row>
    <row r="21" spans="2:15">
      <c r="B21" s="213">
        <v>130</v>
      </c>
      <c r="C21" s="214" t="s">
        <v>367</v>
      </c>
      <c r="D21" s="522"/>
      <c r="E21" s="216"/>
      <c r="F21" s="520"/>
      <c r="G21" s="218"/>
      <c r="H21" s="216"/>
      <c r="I21" s="520"/>
      <c r="J21" s="520"/>
      <c r="K21" s="520"/>
      <c r="L21" s="520"/>
      <c r="M21" s="520"/>
      <c r="N21" s="217"/>
      <c r="O21" s="218"/>
    </row>
    <row r="22" spans="2:15">
      <c r="B22" s="213">
        <v>140</v>
      </c>
      <c r="C22" s="214" t="s">
        <v>368</v>
      </c>
      <c r="D22" s="523"/>
      <c r="E22" s="216"/>
      <c r="F22" s="520"/>
      <c r="G22" s="218"/>
      <c r="H22" s="216"/>
      <c r="I22" s="520"/>
      <c r="J22" s="520"/>
      <c r="K22" s="520"/>
      <c r="L22" s="520"/>
      <c r="M22" s="520"/>
      <c r="N22" s="217"/>
      <c r="O22" s="218"/>
    </row>
    <row r="23" spans="2:15">
      <c r="B23" s="211">
        <v>150</v>
      </c>
      <c r="C23" s="212" t="s">
        <v>46</v>
      </c>
      <c r="D23" s="508">
        <v>67991162682.668289</v>
      </c>
      <c r="E23" s="524"/>
      <c r="F23" s="525"/>
      <c r="G23" s="510">
        <v>521917887.51049989</v>
      </c>
      <c r="H23" s="524"/>
      <c r="I23" s="525"/>
      <c r="J23" s="525"/>
      <c r="K23" s="525"/>
      <c r="L23" s="525"/>
      <c r="M23" s="525"/>
      <c r="N23" s="526"/>
      <c r="O23" s="510">
        <v>467728597.6656</v>
      </c>
    </row>
    <row r="24" spans="2:15">
      <c r="B24" s="213">
        <v>160</v>
      </c>
      <c r="C24" s="214" t="s">
        <v>365</v>
      </c>
      <c r="D24" s="215">
        <v>0</v>
      </c>
      <c r="E24" s="527"/>
      <c r="F24" s="528"/>
      <c r="G24" s="218">
        <v>0</v>
      </c>
      <c r="H24" s="527"/>
      <c r="I24" s="528"/>
      <c r="J24" s="528"/>
      <c r="K24" s="528"/>
      <c r="L24" s="528"/>
      <c r="M24" s="528"/>
      <c r="N24" s="529"/>
      <c r="O24" s="218">
        <v>0</v>
      </c>
    </row>
    <row r="25" spans="2:15">
      <c r="B25" s="213">
        <v>170</v>
      </c>
      <c r="C25" s="214" t="s">
        <v>366</v>
      </c>
      <c r="D25" s="215">
        <v>101405764.90500002</v>
      </c>
      <c r="E25" s="527"/>
      <c r="F25" s="528"/>
      <c r="G25" s="218">
        <v>71110.95</v>
      </c>
      <c r="H25" s="527"/>
      <c r="I25" s="528"/>
      <c r="J25" s="528"/>
      <c r="K25" s="528"/>
      <c r="L25" s="528"/>
      <c r="M25" s="528"/>
      <c r="N25" s="529"/>
      <c r="O25" s="218">
        <v>71110.95</v>
      </c>
    </row>
    <row r="26" spans="2:15">
      <c r="B26" s="213">
        <v>180</v>
      </c>
      <c r="C26" s="214" t="s">
        <v>32</v>
      </c>
      <c r="D26" s="215">
        <v>0</v>
      </c>
      <c r="E26" s="527"/>
      <c r="F26" s="528"/>
      <c r="G26" s="218">
        <v>0</v>
      </c>
      <c r="H26" s="527"/>
      <c r="I26" s="528"/>
      <c r="J26" s="528"/>
      <c r="K26" s="528"/>
      <c r="L26" s="528"/>
      <c r="M26" s="528"/>
      <c r="N26" s="529"/>
      <c r="O26" s="218">
        <v>0</v>
      </c>
    </row>
    <row r="27" spans="2:15">
      <c r="B27" s="213">
        <v>190</v>
      </c>
      <c r="C27" s="214" t="s">
        <v>367</v>
      </c>
      <c r="D27" s="215">
        <v>5959628040.7075014</v>
      </c>
      <c r="E27" s="527"/>
      <c r="F27" s="528"/>
      <c r="G27" s="218">
        <v>1323452.335</v>
      </c>
      <c r="H27" s="527"/>
      <c r="I27" s="528"/>
      <c r="J27" s="528"/>
      <c r="K27" s="528"/>
      <c r="L27" s="528"/>
      <c r="M27" s="528"/>
      <c r="N27" s="529"/>
      <c r="O27" s="218">
        <v>1323452.335</v>
      </c>
    </row>
    <row r="28" spans="2:15">
      <c r="B28" s="213">
        <v>200</v>
      </c>
      <c r="C28" s="214" t="s">
        <v>368</v>
      </c>
      <c r="D28" s="215">
        <v>41005076797.71489</v>
      </c>
      <c r="E28" s="527"/>
      <c r="F28" s="528"/>
      <c r="G28" s="218">
        <v>429204476.66059989</v>
      </c>
      <c r="H28" s="527"/>
      <c r="I28" s="528"/>
      <c r="J28" s="528"/>
      <c r="K28" s="528"/>
      <c r="L28" s="528"/>
      <c r="M28" s="528"/>
      <c r="N28" s="529"/>
      <c r="O28" s="218">
        <v>416123316.41069996</v>
      </c>
    </row>
    <row r="29" spans="2:15">
      <c r="B29" s="213">
        <v>210</v>
      </c>
      <c r="C29" s="214" t="s">
        <v>369</v>
      </c>
      <c r="D29" s="215">
        <v>20925052079.340897</v>
      </c>
      <c r="E29" s="527"/>
      <c r="F29" s="528"/>
      <c r="G29" s="218">
        <v>91318847.564899996</v>
      </c>
      <c r="H29" s="527"/>
      <c r="I29" s="528"/>
      <c r="J29" s="528"/>
      <c r="K29" s="528"/>
      <c r="L29" s="528"/>
      <c r="M29" s="528"/>
      <c r="N29" s="529"/>
      <c r="O29" s="218">
        <v>50210717.969899997</v>
      </c>
    </row>
    <row r="30" spans="2:15">
      <c r="B30" s="211">
        <v>220</v>
      </c>
      <c r="C30" s="212" t="s">
        <v>6</v>
      </c>
      <c r="D30" s="508">
        <v>156404174357.3822</v>
      </c>
      <c r="E30" s="509"/>
      <c r="F30" s="513"/>
      <c r="G30" s="510">
        <v>1965060910.4237831</v>
      </c>
      <c r="H30" s="509"/>
      <c r="I30" s="513"/>
      <c r="J30" s="513"/>
      <c r="K30" s="513"/>
      <c r="L30" s="513"/>
      <c r="M30" s="513"/>
      <c r="N30" s="511"/>
      <c r="O30" s="510">
        <v>1852082803.9030831</v>
      </c>
    </row>
  </sheetData>
  <mergeCells count="15">
    <mergeCell ref="B2:J2"/>
    <mergeCell ref="B7:C7"/>
    <mergeCell ref="D3:O3"/>
    <mergeCell ref="E4:F4"/>
    <mergeCell ref="H4:O4"/>
    <mergeCell ref="E5:E7"/>
    <mergeCell ref="F5:F7"/>
    <mergeCell ref="H5:H7"/>
    <mergeCell ref="I5:I7"/>
    <mergeCell ref="J5:J7"/>
    <mergeCell ref="K5:K7"/>
    <mergeCell ref="L5:L7"/>
    <mergeCell ref="M5:M7"/>
    <mergeCell ref="N5:N7"/>
    <mergeCell ref="O5:O7"/>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B2C55-279B-4933-8062-58BC1CDD3326}">
  <sheetPr codeName="Ark66"/>
  <dimension ref="B1:I12"/>
  <sheetViews>
    <sheetView workbookViewId="0">
      <selection activeCell="H10" sqref="H10"/>
    </sheetView>
  </sheetViews>
  <sheetFormatPr defaultColWidth="9.140625" defaultRowHeight="12.75"/>
  <cols>
    <col min="1" max="1" width="3.7109375" style="20" customWidth="1"/>
    <col min="2" max="2" width="9.140625" style="20"/>
    <col min="3" max="3" width="36.7109375" style="20" customWidth="1"/>
    <col min="4" max="4" width="9.140625" style="20"/>
    <col min="5" max="9" width="14.42578125" style="20" customWidth="1"/>
    <col min="10" max="16384" width="9.140625" style="20"/>
  </cols>
  <sheetData>
    <row r="1" spans="2:9" ht="21" customHeight="1"/>
    <row r="2" spans="2:9" ht="48" customHeight="1">
      <c r="B2" s="615" t="s">
        <v>728</v>
      </c>
      <c r="C2" s="615"/>
      <c r="D2" s="615"/>
      <c r="E2" s="615"/>
      <c r="F2" s="615"/>
      <c r="G2" s="615"/>
      <c r="H2" s="615"/>
      <c r="I2" s="615"/>
    </row>
    <row r="3" spans="2:9" ht="66.75" customHeight="1">
      <c r="B3" s="15" t="s">
        <v>1162</v>
      </c>
      <c r="C3" s="10"/>
      <c r="D3" s="10"/>
      <c r="E3" s="675" t="s">
        <v>730</v>
      </c>
      <c r="F3" s="675" t="s">
        <v>731</v>
      </c>
      <c r="G3" s="625"/>
      <c r="H3" s="625"/>
      <c r="I3" s="625"/>
    </row>
    <row r="4" spans="2:9" ht="57" customHeight="1">
      <c r="B4" s="15"/>
      <c r="C4" s="10"/>
      <c r="D4" s="10"/>
      <c r="E4" s="675"/>
      <c r="F4" s="353"/>
      <c r="G4" s="311" t="s">
        <v>732</v>
      </c>
      <c r="H4" s="311" t="s">
        <v>733</v>
      </c>
      <c r="I4" s="312" t="s">
        <v>734</v>
      </c>
    </row>
    <row r="5" spans="2:9">
      <c r="B5" s="51">
        <v>1</v>
      </c>
      <c r="C5" s="27" t="s">
        <v>48</v>
      </c>
      <c r="D5" s="39"/>
      <c r="E5" s="39">
        <v>130642</v>
      </c>
      <c r="F5" s="39">
        <v>58639</v>
      </c>
      <c r="G5" s="39">
        <v>33714</v>
      </c>
      <c r="H5" s="39">
        <v>992</v>
      </c>
      <c r="I5" s="39"/>
    </row>
    <row r="6" spans="2:9">
      <c r="B6" s="51">
        <v>2</v>
      </c>
      <c r="C6" s="27" t="s">
        <v>49</v>
      </c>
      <c r="D6" s="39"/>
      <c r="E6" s="39"/>
      <c r="F6" s="39"/>
      <c r="G6" s="39"/>
      <c r="H6" s="39"/>
      <c r="I6" s="39"/>
    </row>
    <row r="7" spans="2:9" s="48" customFormat="1">
      <c r="B7" s="59">
        <v>3</v>
      </c>
      <c r="C7" s="60" t="s">
        <v>40</v>
      </c>
      <c r="D7" s="61"/>
      <c r="E7" s="61">
        <f>SUM(E5:E6)</f>
        <v>130642</v>
      </c>
      <c r="F7" s="61">
        <f t="shared" ref="F7:H7" si="0">SUM(F5:F6)</f>
        <v>58639</v>
      </c>
      <c r="G7" s="61">
        <f t="shared" si="0"/>
        <v>33714</v>
      </c>
      <c r="H7" s="61">
        <f t="shared" si="0"/>
        <v>992</v>
      </c>
      <c r="I7" s="61"/>
    </row>
    <row r="8" spans="2:9" s="48" customFormat="1">
      <c r="B8" s="352">
        <v>4</v>
      </c>
      <c r="C8" s="351" t="s">
        <v>729</v>
      </c>
      <c r="D8" s="349"/>
      <c r="E8" s="349"/>
      <c r="F8" s="349"/>
      <c r="G8" s="349"/>
      <c r="H8" s="349"/>
      <c r="I8" s="349"/>
    </row>
    <row r="9" spans="2:9" ht="13.5" thickBot="1">
      <c r="B9" s="52" t="s">
        <v>346</v>
      </c>
      <c r="C9" s="350" t="s">
        <v>43</v>
      </c>
      <c r="D9" s="53"/>
      <c r="E9" s="53">
        <v>672</v>
      </c>
      <c r="F9" s="53">
        <v>1101</v>
      </c>
      <c r="G9" s="53">
        <v>67</v>
      </c>
      <c r="H9" s="53">
        <v>176</v>
      </c>
      <c r="I9" s="53"/>
    </row>
    <row r="10" spans="2:9">
      <c r="B10" s="51"/>
      <c r="C10" s="27"/>
      <c r="D10" s="39"/>
      <c r="E10" s="39"/>
    </row>
    <row r="11" spans="2:9">
      <c r="B11" s="51"/>
      <c r="C11" s="27"/>
      <c r="D11" s="39"/>
      <c r="E11" s="39"/>
    </row>
    <row r="12" spans="2:9">
      <c r="B12" s="51"/>
      <c r="C12" s="56"/>
      <c r="D12" s="39"/>
      <c r="E12" s="39"/>
    </row>
  </sheetData>
  <mergeCells count="3">
    <mergeCell ref="B2:I2"/>
    <mergeCell ref="E3:E4"/>
    <mergeCell ref="F3:I3"/>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44"/>
  <dimension ref="A1:N33"/>
  <sheetViews>
    <sheetView workbookViewId="0"/>
  </sheetViews>
  <sheetFormatPr defaultColWidth="9.140625" defaultRowHeight="12.75"/>
  <cols>
    <col min="1" max="1" width="3.7109375" style="32" customWidth="1"/>
    <col min="2" max="2" width="4.140625" style="32" customWidth="1"/>
    <col min="3" max="3" width="54" style="32" customWidth="1"/>
    <col min="4" max="4" width="15.7109375" style="32" customWidth="1"/>
    <col min="5" max="5" width="16.7109375" style="32" customWidth="1"/>
    <col min="6" max="6" width="2.85546875" style="32" customWidth="1"/>
    <col min="7" max="7" width="15.7109375" style="32" customWidth="1"/>
    <col min="8" max="8" width="16.7109375" style="32" customWidth="1"/>
    <col min="9" max="9" width="2.5703125" style="32" customWidth="1"/>
    <col min="10" max="11" width="15.7109375" style="32" customWidth="1"/>
    <col min="12" max="12" width="14.28515625" style="32" customWidth="1"/>
    <col min="13" max="13" width="11.28515625" style="32" bestFit="1" customWidth="1"/>
    <col min="14" max="16384" width="9.140625" style="32"/>
  </cols>
  <sheetData>
    <row r="1" spans="1:11" ht="21" customHeight="1">
      <c r="A1" s="20"/>
      <c r="B1" s="20"/>
      <c r="C1" s="20"/>
      <c r="D1" s="20"/>
      <c r="E1" s="20"/>
      <c r="F1" s="20"/>
      <c r="G1" s="20"/>
      <c r="H1" s="20"/>
      <c r="I1" s="20"/>
    </row>
    <row r="2" spans="1:11" ht="48.75" customHeight="1">
      <c r="A2" s="31"/>
      <c r="B2" s="615" t="s">
        <v>751</v>
      </c>
      <c r="C2" s="615"/>
      <c r="D2" s="615"/>
      <c r="E2" s="615"/>
      <c r="F2" s="615"/>
      <c r="G2" s="615"/>
      <c r="H2" s="615"/>
      <c r="I2" s="615"/>
      <c r="J2" s="615"/>
    </row>
    <row r="3" spans="1:11" ht="42.75" customHeight="1">
      <c r="A3" s="62"/>
      <c r="B3" s="66" t="s">
        <v>1162</v>
      </c>
      <c r="C3" s="10"/>
      <c r="D3" s="681" t="s">
        <v>50</v>
      </c>
      <c r="E3" s="681"/>
      <c r="F3" s="45"/>
      <c r="G3" s="681" t="s">
        <v>749</v>
      </c>
      <c r="H3" s="681"/>
      <c r="I3" s="45"/>
      <c r="J3" s="681" t="s">
        <v>52</v>
      </c>
      <c r="K3" s="681"/>
    </row>
    <row r="4" spans="1:11" ht="25.5">
      <c r="A4" s="51"/>
      <c r="B4" s="64"/>
      <c r="C4" s="67" t="s">
        <v>53</v>
      </c>
      <c r="D4" s="34" t="s">
        <v>551</v>
      </c>
      <c r="E4" s="34" t="s">
        <v>46</v>
      </c>
      <c r="F4" s="34"/>
      <c r="G4" s="285" t="s">
        <v>551</v>
      </c>
      <c r="H4" s="285" t="s">
        <v>46</v>
      </c>
      <c r="I4" s="34"/>
      <c r="J4" s="34" t="s">
        <v>11</v>
      </c>
      <c r="K4" s="110" t="s">
        <v>750</v>
      </c>
    </row>
    <row r="5" spans="1:11">
      <c r="A5" s="51"/>
      <c r="B5" s="27">
        <v>1</v>
      </c>
      <c r="C5" s="33" t="s">
        <v>19</v>
      </c>
      <c r="D5" s="39">
        <v>18464.580704409578</v>
      </c>
      <c r="E5" s="39"/>
      <c r="F5" s="39"/>
      <c r="G5" s="39">
        <v>19122.298106269576</v>
      </c>
      <c r="H5" s="39"/>
      <c r="I5" s="39"/>
      <c r="J5" s="39"/>
      <c r="K5" s="39"/>
    </row>
    <row r="6" spans="1:11">
      <c r="A6" s="50"/>
      <c r="B6" s="27">
        <v>2</v>
      </c>
      <c r="C6" s="33" t="s">
        <v>54</v>
      </c>
      <c r="D6" s="39">
        <v>698.84614957999997</v>
      </c>
      <c r="E6" s="39">
        <v>56.295305119999995</v>
      </c>
      <c r="F6" s="39"/>
      <c r="G6" s="39">
        <v>112.06790078747215</v>
      </c>
      <c r="H6" s="39"/>
      <c r="I6" s="39"/>
      <c r="J6" s="39"/>
      <c r="K6" s="39"/>
    </row>
    <row r="7" spans="1:11">
      <c r="A7" s="51"/>
      <c r="B7" s="27">
        <v>3</v>
      </c>
      <c r="C7" s="33" t="s">
        <v>24</v>
      </c>
      <c r="D7" s="39"/>
      <c r="E7" s="39"/>
      <c r="F7" s="39"/>
      <c r="G7" s="39"/>
      <c r="H7" s="39"/>
      <c r="I7" s="39"/>
      <c r="J7" s="39"/>
      <c r="K7" s="39"/>
    </row>
    <row r="8" spans="1:11">
      <c r="B8" s="27">
        <v>4</v>
      </c>
      <c r="C8" s="33" t="s">
        <v>25</v>
      </c>
      <c r="D8" s="39"/>
      <c r="E8" s="39"/>
      <c r="F8" s="39"/>
      <c r="G8" s="39"/>
      <c r="H8" s="39"/>
      <c r="I8" s="39"/>
      <c r="J8" s="39"/>
      <c r="K8" s="39"/>
    </row>
    <row r="9" spans="1:11">
      <c r="B9" s="27">
        <v>5</v>
      </c>
      <c r="C9" s="33" t="s">
        <v>26</v>
      </c>
      <c r="D9" s="39"/>
      <c r="E9" s="39"/>
      <c r="F9" s="39"/>
      <c r="G9" s="39"/>
      <c r="H9" s="39"/>
      <c r="I9" s="39"/>
      <c r="J9" s="39"/>
      <c r="K9" s="39"/>
    </row>
    <row r="10" spans="1:11">
      <c r="B10" s="27">
        <v>6</v>
      </c>
      <c r="C10" s="33" t="s">
        <v>20</v>
      </c>
      <c r="D10" s="39">
        <v>7121.0372733566383</v>
      </c>
      <c r="E10" s="39">
        <v>660.54321812447142</v>
      </c>
      <c r="F10" s="39"/>
      <c r="G10" s="39">
        <v>1991.9918101028557</v>
      </c>
      <c r="H10" s="39">
        <v>222.68754680500012</v>
      </c>
      <c r="I10" s="39"/>
      <c r="J10" s="39">
        <v>624.48094504362587</v>
      </c>
      <c r="K10" s="39">
        <v>28.197352501426149</v>
      </c>
    </row>
    <row r="11" spans="1:11">
      <c r="B11" s="27">
        <v>7</v>
      </c>
      <c r="C11" s="33" t="s">
        <v>21</v>
      </c>
      <c r="D11" s="39">
        <v>667.12176939710707</v>
      </c>
      <c r="E11" s="39">
        <v>686.99150964111197</v>
      </c>
      <c r="F11" s="39"/>
      <c r="G11" s="39">
        <v>421.4735383307019</v>
      </c>
      <c r="H11" s="39">
        <v>68.394903795835504</v>
      </c>
      <c r="I11" s="39"/>
      <c r="J11" s="39">
        <v>416.61631894423743</v>
      </c>
      <c r="K11" s="39">
        <v>85.046572327805052</v>
      </c>
    </row>
    <row r="12" spans="1:11">
      <c r="B12" s="27">
        <v>8</v>
      </c>
      <c r="C12" s="33" t="s">
        <v>22</v>
      </c>
      <c r="D12" s="39">
        <v>3286.050674881084</v>
      </c>
      <c r="E12" s="39">
        <v>2636.4364470479077</v>
      </c>
      <c r="F12" s="39"/>
      <c r="G12" s="39">
        <v>3210.8205415821976</v>
      </c>
      <c r="H12" s="39">
        <v>989.17247821507112</v>
      </c>
      <c r="I12" s="39"/>
      <c r="J12" s="39">
        <v>3031.6904214559841</v>
      </c>
      <c r="K12" s="39">
        <v>72.18322523789152</v>
      </c>
    </row>
    <row r="13" spans="1:11">
      <c r="B13" s="27">
        <v>9</v>
      </c>
      <c r="C13" s="33" t="s">
        <v>27</v>
      </c>
      <c r="D13" s="39">
        <v>606.29758563885832</v>
      </c>
      <c r="E13" s="39">
        <v>1190.2899928958116</v>
      </c>
      <c r="F13" s="39"/>
      <c r="G13" s="39">
        <v>606.29758563885832</v>
      </c>
      <c r="H13" s="39">
        <v>629.79253874438575</v>
      </c>
      <c r="I13" s="39"/>
      <c r="J13" s="39">
        <v>425.11069750507141</v>
      </c>
      <c r="K13" s="39">
        <v>34.391561676555213</v>
      </c>
    </row>
    <row r="14" spans="1:11">
      <c r="B14" s="27">
        <v>10</v>
      </c>
      <c r="C14" s="33" t="s">
        <v>28</v>
      </c>
      <c r="D14" s="39">
        <v>154.85334347</v>
      </c>
      <c r="E14" s="39">
        <v>70.399041719999985</v>
      </c>
      <c r="F14" s="39"/>
      <c r="G14" s="39">
        <v>152.87698453110195</v>
      </c>
      <c r="H14" s="39">
        <v>52.757686865000004</v>
      </c>
      <c r="I14" s="39"/>
      <c r="J14" s="39">
        <v>243.79043350605923</v>
      </c>
      <c r="K14" s="39">
        <v>118.555121007031</v>
      </c>
    </row>
    <row r="15" spans="1:11">
      <c r="B15" s="27">
        <v>11</v>
      </c>
      <c r="C15" s="33" t="s">
        <v>55</v>
      </c>
      <c r="D15" s="39"/>
      <c r="E15" s="39"/>
      <c r="F15" s="39"/>
      <c r="G15" s="39"/>
      <c r="H15" s="39"/>
      <c r="I15" s="39"/>
      <c r="J15" s="39"/>
      <c r="K15" s="39"/>
    </row>
    <row r="16" spans="1:11">
      <c r="B16" s="27">
        <v>12</v>
      </c>
      <c r="C16" s="33" t="s">
        <v>29</v>
      </c>
      <c r="D16" s="39"/>
      <c r="E16" s="39"/>
      <c r="F16" s="39"/>
      <c r="G16" s="39"/>
      <c r="H16" s="39"/>
      <c r="I16" s="39"/>
      <c r="J16" s="39"/>
      <c r="K16" s="39"/>
    </row>
    <row r="17" spans="2:14">
      <c r="B17" s="27">
        <v>13</v>
      </c>
      <c r="C17" s="33" t="s">
        <v>56</v>
      </c>
      <c r="D17" s="39"/>
      <c r="E17" s="39"/>
      <c r="F17" s="39"/>
      <c r="G17" s="39"/>
      <c r="H17" s="39"/>
      <c r="I17" s="39"/>
      <c r="J17" s="39"/>
      <c r="K17" s="39"/>
    </row>
    <row r="18" spans="2:14">
      <c r="B18" s="27">
        <v>14</v>
      </c>
      <c r="C18" s="33" t="s">
        <v>57</v>
      </c>
      <c r="D18" s="39"/>
      <c r="E18" s="39"/>
      <c r="F18" s="39"/>
      <c r="G18" s="39"/>
      <c r="H18" s="39"/>
      <c r="I18" s="39"/>
      <c r="J18" s="39"/>
      <c r="K18" s="39"/>
    </row>
    <row r="19" spans="2:14">
      <c r="B19" s="27">
        <v>15</v>
      </c>
      <c r="C19" s="33" t="s">
        <v>23</v>
      </c>
      <c r="D19" s="39">
        <v>1694.189482858241</v>
      </c>
      <c r="E19" s="39"/>
      <c r="F19" s="39"/>
      <c r="G19" s="39">
        <v>1694.189482858241</v>
      </c>
      <c r="H19" s="39"/>
      <c r="I19" s="39"/>
      <c r="J19" s="39">
        <v>3397.5356922441538</v>
      </c>
      <c r="K19" s="39">
        <v>200.54047830070482</v>
      </c>
    </row>
    <row r="20" spans="2:14">
      <c r="B20" s="27">
        <v>16</v>
      </c>
      <c r="C20" s="33" t="s">
        <v>58</v>
      </c>
      <c r="D20" s="39">
        <v>2328.6158265878194</v>
      </c>
      <c r="E20" s="39"/>
      <c r="F20" s="39"/>
      <c r="G20" s="39">
        <v>2328.6158265878194</v>
      </c>
      <c r="H20" s="39"/>
      <c r="I20" s="39"/>
      <c r="J20" s="39">
        <v>2133.1271988344711</v>
      </c>
      <c r="K20" s="39">
        <v>91.604942922688849</v>
      </c>
    </row>
    <row r="21" spans="2:14" ht="13.5" thickBot="1">
      <c r="B21" s="65">
        <v>17</v>
      </c>
      <c r="C21" s="24" t="s">
        <v>6</v>
      </c>
      <c r="D21" s="41">
        <f>SUM(D5:D20)</f>
        <v>35021.592810179332</v>
      </c>
      <c r="E21" s="41">
        <f>SUM(E5:E20)</f>
        <v>5300.9555145493032</v>
      </c>
      <c r="F21" s="41"/>
      <c r="G21" s="41">
        <f>SUM(G5:G20)</f>
        <v>29640.631776688824</v>
      </c>
      <c r="H21" s="41">
        <f>SUM(H5:H20)</f>
        <v>1962.8051544252924</v>
      </c>
      <c r="I21" s="41">
        <f t="shared" ref="I21" si="0">SUM(I5:I20)</f>
        <v>0</v>
      </c>
      <c r="J21" s="41">
        <f>SUM(J5:J20)</f>
        <v>10272.351707533602</v>
      </c>
      <c r="K21" s="41">
        <v>43</v>
      </c>
      <c r="L21" s="105"/>
      <c r="M21" s="105"/>
      <c r="N21" s="112"/>
    </row>
    <row r="22" spans="2:14">
      <c r="B22" s="20"/>
      <c r="C22" s="20"/>
      <c r="D22" s="20"/>
      <c r="E22" s="20"/>
      <c r="F22" s="20"/>
      <c r="G22" s="20"/>
      <c r="H22" s="20"/>
      <c r="I22" s="20"/>
      <c r="J22" s="20"/>
      <c r="K22" s="20"/>
      <c r="M22" s="106"/>
    </row>
    <row r="23" spans="2:14">
      <c r="B23" s="32" t="s">
        <v>117</v>
      </c>
    </row>
    <row r="24" spans="2:14">
      <c r="B24" s="32" t="s">
        <v>116</v>
      </c>
    </row>
    <row r="25" spans="2:14">
      <c r="J25" s="73"/>
    </row>
    <row r="26" spans="2:14">
      <c r="J26" s="73"/>
    </row>
    <row r="27" spans="2:14">
      <c r="D27" s="73"/>
      <c r="J27" s="73"/>
    </row>
    <row r="28" spans="2:14">
      <c r="J28" s="73"/>
    </row>
    <row r="29" spans="2:14">
      <c r="D29" s="73"/>
    </row>
    <row r="30" spans="2:14">
      <c r="D30" s="73"/>
      <c r="J30" s="73"/>
    </row>
    <row r="33" spans="4:4">
      <c r="D33" s="73"/>
    </row>
  </sheetData>
  <mergeCells count="4">
    <mergeCell ref="B2:J2"/>
    <mergeCell ref="D3:E3"/>
    <mergeCell ref="G3:H3"/>
    <mergeCell ref="J3:K3"/>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45"/>
  <dimension ref="A1:T24"/>
  <sheetViews>
    <sheetView workbookViewId="0">
      <selection activeCell="R31" sqref="R31"/>
    </sheetView>
  </sheetViews>
  <sheetFormatPr defaultColWidth="9.140625" defaultRowHeight="12.75"/>
  <cols>
    <col min="1" max="1" width="3.7109375" style="32" customWidth="1"/>
    <col min="2" max="2" width="5.140625" style="32" customWidth="1"/>
    <col min="3" max="3" width="43" style="32" customWidth="1"/>
    <col min="4" max="18" width="9.7109375" style="32" customWidth="1"/>
    <col min="19" max="20" width="10.28515625" style="32" bestFit="1" customWidth="1"/>
    <col min="21" max="16384" width="9.140625" style="32"/>
  </cols>
  <sheetData>
    <row r="1" spans="1:20" ht="21" customHeight="1">
      <c r="A1" s="20"/>
      <c r="B1" s="20"/>
      <c r="C1" s="20"/>
      <c r="D1" s="20"/>
      <c r="E1" s="20"/>
      <c r="F1" s="20"/>
      <c r="G1" s="20"/>
      <c r="H1" s="20"/>
    </row>
    <row r="2" spans="1:20" ht="48" customHeight="1">
      <c r="A2" s="31"/>
      <c r="B2" s="615" t="s">
        <v>61</v>
      </c>
      <c r="C2" s="615"/>
      <c r="D2" s="615"/>
      <c r="E2" s="615"/>
      <c r="F2" s="615"/>
      <c r="G2" s="615"/>
      <c r="H2" s="615"/>
      <c r="I2" s="615"/>
      <c r="J2" s="615"/>
    </row>
    <row r="3" spans="1:20" ht="23.25" customHeight="1">
      <c r="A3" s="62"/>
      <c r="B3" s="66" t="s">
        <v>1162</v>
      </c>
      <c r="C3" s="10"/>
      <c r="D3" s="684" t="s">
        <v>59</v>
      </c>
      <c r="E3" s="684"/>
      <c r="F3" s="684"/>
      <c r="G3" s="684"/>
      <c r="H3" s="684"/>
      <c r="I3" s="684"/>
      <c r="J3" s="684"/>
      <c r="K3" s="684"/>
      <c r="L3" s="684"/>
      <c r="M3" s="684"/>
      <c r="N3" s="684"/>
      <c r="O3" s="684"/>
      <c r="P3" s="684"/>
      <c r="Q3" s="684"/>
      <c r="R3" s="684"/>
      <c r="S3" s="682" t="s">
        <v>6</v>
      </c>
      <c r="T3" s="683" t="s">
        <v>60</v>
      </c>
    </row>
    <row r="4" spans="1:20" ht="21.75" customHeight="1">
      <c r="A4" s="51"/>
      <c r="B4" s="64" t="s">
        <v>51</v>
      </c>
      <c r="C4" s="67"/>
      <c r="D4" s="261">
        <v>0</v>
      </c>
      <c r="E4" s="261">
        <v>0.02</v>
      </c>
      <c r="F4" s="261">
        <v>0.04</v>
      </c>
      <c r="G4" s="262">
        <v>0.1</v>
      </c>
      <c r="H4" s="262">
        <v>0.2</v>
      </c>
      <c r="I4" s="262">
        <v>0.35</v>
      </c>
      <c r="J4" s="262">
        <v>0.5</v>
      </c>
      <c r="K4" s="262">
        <v>0.7</v>
      </c>
      <c r="L4" s="262">
        <v>0.75</v>
      </c>
      <c r="M4" s="261">
        <v>1</v>
      </c>
      <c r="N4" s="261">
        <v>1.5</v>
      </c>
      <c r="O4" s="261">
        <v>2.5</v>
      </c>
      <c r="P4" s="261">
        <v>3.7</v>
      </c>
      <c r="Q4" s="262">
        <v>12.5</v>
      </c>
      <c r="R4" s="263" t="s">
        <v>5</v>
      </c>
      <c r="S4" s="682"/>
      <c r="T4" s="683"/>
    </row>
    <row r="5" spans="1:20">
      <c r="A5" s="51"/>
      <c r="B5" s="57">
        <v>1</v>
      </c>
      <c r="C5" s="33" t="s">
        <v>19</v>
      </c>
      <c r="D5" s="39">
        <v>19122.298106269576</v>
      </c>
      <c r="E5" s="39"/>
      <c r="F5" s="39"/>
      <c r="G5" s="39"/>
      <c r="H5" s="39"/>
      <c r="I5" s="39"/>
      <c r="J5" s="39"/>
      <c r="K5" s="39"/>
      <c r="L5" s="39"/>
      <c r="M5" s="39"/>
      <c r="N5" s="39"/>
      <c r="O5" s="39"/>
      <c r="P5" s="39"/>
      <c r="Q5" s="39"/>
      <c r="R5" s="39"/>
      <c r="S5" s="39">
        <v>19122.298106269576</v>
      </c>
      <c r="T5" s="39">
        <v>0</v>
      </c>
    </row>
    <row r="6" spans="1:20">
      <c r="A6" s="50"/>
      <c r="B6" s="57">
        <v>2</v>
      </c>
      <c r="C6" s="33" t="s">
        <v>54</v>
      </c>
      <c r="D6" s="39">
        <v>112.05779667747215</v>
      </c>
      <c r="E6" s="39"/>
      <c r="F6" s="39"/>
      <c r="G6" s="39"/>
      <c r="H6" s="39"/>
      <c r="I6" s="39"/>
      <c r="J6" s="39"/>
      <c r="K6" s="39"/>
      <c r="L6" s="39"/>
      <c r="M6" s="39"/>
      <c r="N6" s="39"/>
      <c r="O6" s="39"/>
      <c r="P6" s="39"/>
      <c r="Q6" s="39"/>
      <c r="R6" s="39"/>
      <c r="S6" s="39">
        <v>112.06790078747215</v>
      </c>
      <c r="T6" s="39">
        <v>112.06790078747215</v>
      </c>
    </row>
    <row r="7" spans="1:20">
      <c r="A7" s="51"/>
      <c r="B7" s="57">
        <v>3</v>
      </c>
      <c r="C7" s="33" t="s">
        <v>24</v>
      </c>
      <c r="D7" s="39"/>
      <c r="E7" s="39"/>
      <c r="F7" s="39"/>
      <c r="G7" s="39"/>
      <c r="H7" s="39"/>
      <c r="I7" s="39"/>
      <c r="J7" s="39"/>
      <c r="K7" s="39"/>
      <c r="L7" s="39"/>
      <c r="M7" s="39"/>
      <c r="N7" s="39"/>
      <c r="O7" s="39"/>
      <c r="P7" s="39"/>
      <c r="Q7" s="39"/>
      <c r="R7" s="39"/>
      <c r="S7" s="39">
        <v>8.6770639999999996E-2</v>
      </c>
      <c r="T7" s="39">
        <v>8.6770639999999996E-2</v>
      </c>
    </row>
    <row r="8" spans="1:20">
      <c r="B8" s="57">
        <v>4</v>
      </c>
      <c r="C8" s="33" t="s">
        <v>25</v>
      </c>
      <c r="D8" s="39"/>
      <c r="E8" s="39"/>
      <c r="F8" s="39"/>
      <c r="G8" s="39"/>
      <c r="H8" s="39"/>
      <c r="I8" s="39"/>
      <c r="J8" s="39"/>
      <c r="K8" s="39"/>
      <c r="L8" s="39"/>
      <c r="M8" s="39"/>
      <c r="N8" s="39"/>
      <c r="O8" s="39"/>
      <c r="P8" s="39"/>
      <c r="Q8" s="39"/>
      <c r="R8" s="39"/>
      <c r="S8" s="39"/>
      <c r="T8" s="39"/>
    </row>
    <row r="9" spans="1:20">
      <c r="B9" s="57">
        <v>5</v>
      </c>
      <c r="C9" s="33" t="s">
        <v>26</v>
      </c>
      <c r="D9" s="39"/>
      <c r="E9" s="39"/>
      <c r="F9" s="39"/>
      <c r="G9" s="39"/>
      <c r="H9" s="39"/>
      <c r="I9" s="39"/>
      <c r="J9" s="39"/>
      <c r="K9" s="39"/>
      <c r="L9" s="39"/>
      <c r="M9" s="39"/>
      <c r="N9" s="39"/>
      <c r="O9" s="39"/>
      <c r="P9" s="39"/>
      <c r="Q9" s="39"/>
      <c r="R9" s="39"/>
      <c r="S9" s="39"/>
      <c r="T9" s="39"/>
    </row>
    <row r="10" spans="1:20">
      <c r="B10" s="57">
        <v>6</v>
      </c>
      <c r="C10" s="33" t="s">
        <v>20</v>
      </c>
      <c r="D10" s="39"/>
      <c r="E10" s="39"/>
      <c r="F10" s="39"/>
      <c r="G10" s="39"/>
      <c r="H10" s="39">
        <v>1895.1309527283713</v>
      </c>
      <c r="I10" s="39"/>
      <c r="J10" s="39">
        <v>148.18729936306224</v>
      </c>
      <c r="K10" s="39"/>
      <c r="L10" s="39"/>
      <c r="M10" s="39">
        <v>171.36110481641998</v>
      </c>
      <c r="N10" s="39"/>
      <c r="O10" s="39"/>
      <c r="P10" s="39"/>
      <c r="Q10" s="39"/>
      <c r="R10" s="39"/>
      <c r="S10" s="39">
        <v>2214.6793569078536</v>
      </c>
      <c r="T10" s="39">
        <v>1253.859322556722</v>
      </c>
    </row>
    <row r="11" spans="1:20">
      <c r="B11" s="57">
        <v>7</v>
      </c>
      <c r="C11" s="33" t="s">
        <v>21</v>
      </c>
      <c r="D11" s="39"/>
      <c r="E11" s="39"/>
      <c r="F11" s="39"/>
      <c r="G11" s="39"/>
      <c r="H11" s="39"/>
      <c r="I11" s="39"/>
      <c r="J11" s="39">
        <v>0.17094388250382</v>
      </c>
      <c r="K11" s="39"/>
      <c r="L11" s="39"/>
      <c r="M11" s="39">
        <v>489.69749824403345</v>
      </c>
      <c r="N11" s="39"/>
      <c r="O11" s="39"/>
      <c r="P11" s="39"/>
      <c r="Q11" s="39"/>
      <c r="R11" s="39"/>
      <c r="S11" s="39">
        <v>489.86844212653727</v>
      </c>
      <c r="T11" s="39">
        <v>489.86844212653727</v>
      </c>
    </row>
    <row r="12" spans="1:20">
      <c r="B12" s="57">
        <v>8</v>
      </c>
      <c r="C12" s="33" t="s">
        <v>22</v>
      </c>
      <c r="D12" s="39"/>
      <c r="E12" s="39"/>
      <c r="F12" s="39"/>
      <c r="G12" s="39"/>
      <c r="H12" s="39"/>
      <c r="I12" s="39"/>
      <c r="J12" s="39"/>
      <c r="K12" s="39"/>
      <c r="L12" s="39">
        <v>4199.9930197973563</v>
      </c>
      <c r="M12" s="39"/>
      <c r="N12" s="39"/>
      <c r="O12" s="39"/>
      <c r="P12" s="39"/>
      <c r="Q12" s="39"/>
      <c r="R12" s="39"/>
      <c r="S12" s="39">
        <v>4199.9930197973563</v>
      </c>
      <c r="T12" s="39">
        <v>4199.9930197973563</v>
      </c>
    </row>
    <row r="13" spans="1:20">
      <c r="B13" s="57">
        <v>9</v>
      </c>
      <c r="C13" s="33" t="s">
        <v>27</v>
      </c>
      <c r="D13" s="39"/>
      <c r="E13" s="39"/>
      <c r="F13" s="39"/>
      <c r="G13" s="39"/>
      <c r="H13" s="39"/>
      <c r="I13" s="39">
        <v>1233.7826740520497</v>
      </c>
      <c r="J13" s="39">
        <v>2.3074503311864563</v>
      </c>
      <c r="K13" s="39"/>
      <c r="L13" s="39"/>
      <c r="M13" s="39"/>
      <c r="N13" s="39"/>
      <c r="O13" s="39"/>
      <c r="P13" s="39"/>
      <c r="Q13" s="39"/>
      <c r="R13" s="39"/>
      <c r="S13" s="39">
        <v>1236.0901243832361</v>
      </c>
      <c r="T13" s="39">
        <v>1236.0901243832361</v>
      </c>
    </row>
    <row r="14" spans="1:20">
      <c r="B14" s="57">
        <v>10</v>
      </c>
      <c r="C14" s="33" t="s">
        <v>28</v>
      </c>
      <c r="D14" s="39"/>
      <c r="E14" s="39"/>
      <c r="F14" s="39"/>
      <c r="G14" s="39"/>
      <c r="H14" s="39"/>
      <c r="I14" s="39"/>
      <c r="J14" s="39"/>
      <c r="K14" s="39"/>
      <c r="L14" s="39"/>
      <c r="M14" s="39">
        <v>129.30279709618716</v>
      </c>
      <c r="N14" s="39">
        <v>76.325090939914574</v>
      </c>
      <c r="O14" s="39"/>
      <c r="P14" s="39"/>
      <c r="Q14" s="39"/>
      <c r="R14" s="39"/>
      <c r="S14" s="39">
        <v>205.63467139610174</v>
      </c>
      <c r="T14" s="39">
        <v>205.63467139610174</v>
      </c>
    </row>
    <row r="15" spans="1:20">
      <c r="B15" s="57">
        <v>11</v>
      </c>
      <c r="C15" s="33" t="s">
        <v>55</v>
      </c>
      <c r="D15" s="39"/>
      <c r="E15" s="39"/>
      <c r="F15" s="39"/>
      <c r="G15" s="39"/>
      <c r="H15" s="39"/>
      <c r="I15" s="39"/>
      <c r="J15" s="39"/>
      <c r="K15" s="39"/>
      <c r="L15" s="39"/>
      <c r="M15" s="39"/>
      <c r="N15" s="39"/>
      <c r="O15" s="39"/>
      <c r="P15" s="39"/>
      <c r="Q15" s="39"/>
      <c r="R15" s="39"/>
      <c r="S15" s="39">
        <v>0</v>
      </c>
      <c r="T15" s="39">
        <v>0</v>
      </c>
    </row>
    <row r="16" spans="1:20">
      <c r="B16" s="57">
        <v>12</v>
      </c>
      <c r="C16" s="33" t="s">
        <v>29</v>
      </c>
      <c r="D16" s="39"/>
      <c r="E16" s="39"/>
      <c r="F16" s="39"/>
      <c r="G16" s="39"/>
      <c r="H16" s="39"/>
      <c r="I16" s="39"/>
      <c r="J16" s="39"/>
      <c r="K16" s="39"/>
      <c r="L16" s="39"/>
      <c r="M16" s="39"/>
      <c r="N16" s="39"/>
      <c r="O16" s="39"/>
      <c r="P16" s="39"/>
      <c r="Q16" s="39"/>
      <c r="R16" s="39"/>
      <c r="S16" s="39"/>
      <c r="T16" s="39"/>
    </row>
    <row r="17" spans="2:20" ht="24">
      <c r="B17" s="57">
        <v>13</v>
      </c>
      <c r="C17" s="33" t="s">
        <v>56</v>
      </c>
      <c r="D17" s="39"/>
      <c r="E17" s="39"/>
      <c r="F17" s="39"/>
      <c r="G17" s="39"/>
      <c r="H17" s="39"/>
      <c r="I17" s="39"/>
      <c r="J17" s="39"/>
      <c r="K17" s="39"/>
      <c r="L17" s="39"/>
      <c r="M17" s="39"/>
      <c r="N17" s="39"/>
      <c r="O17" s="39"/>
      <c r="P17" s="39"/>
      <c r="Q17" s="39"/>
      <c r="R17" s="39"/>
      <c r="S17" s="39"/>
      <c r="T17" s="39"/>
    </row>
    <row r="18" spans="2:20">
      <c r="B18" s="57">
        <v>14</v>
      </c>
      <c r="C18" s="33" t="s">
        <v>57</v>
      </c>
      <c r="D18" s="39"/>
      <c r="E18" s="39"/>
      <c r="F18" s="39"/>
      <c r="G18" s="39"/>
      <c r="H18" s="39"/>
      <c r="I18" s="39"/>
      <c r="J18" s="39"/>
      <c r="K18" s="39"/>
      <c r="L18" s="39"/>
      <c r="M18" s="39"/>
      <c r="N18" s="39"/>
      <c r="O18" s="39"/>
      <c r="P18" s="39"/>
      <c r="Q18" s="39"/>
      <c r="R18" s="39"/>
      <c r="S18" s="39"/>
      <c r="T18" s="39"/>
    </row>
    <row r="19" spans="2:20">
      <c r="B19" s="57">
        <v>15</v>
      </c>
      <c r="C19" s="33" t="s">
        <v>23</v>
      </c>
      <c r="D19" s="39"/>
      <c r="E19" s="39"/>
      <c r="F19" s="39"/>
      <c r="G19" s="39"/>
      <c r="H19" s="39"/>
      <c r="I19" s="39"/>
      <c r="J19" s="39"/>
      <c r="K19" s="39"/>
      <c r="L19" s="39"/>
      <c r="M19" s="39">
        <v>558.62534326763205</v>
      </c>
      <c r="N19" s="39"/>
      <c r="O19" s="39">
        <v>1135.5641395906091</v>
      </c>
      <c r="P19" s="39"/>
      <c r="Q19" s="39"/>
      <c r="R19" s="39"/>
      <c r="S19" s="39">
        <v>1694.1894828582413</v>
      </c>
      <c r="T19" s="39">
        <v>1694.1894828582413</v>
      </c>
    </row>
    <row r="20" spans="2:20">
      <c r="B20" s="57">
        <v>16</v>
      </c>
      <c r="C20" s="33" t="s">
        <v>58</v>
      </c>
      <c r="D20" s="39">
        <v>212.59321542559096</v>
      </c>
      <c r="E20" s="39"/>
      <c r="F20" s="39"/>
      <c r="G20" s="39"/>
      <c r="H20" s="39"/>
      <c r="I20" s="39"/>
      <c r="J20" s="39"/>
      <c r="K20" s="39"/>
      <c r="L20" s="39"/>
      <c r="M20" s="39">
        <v>2104.6195527140662</v>
      </c>
      <c r="N20" s="39"/>
      <c r="O20" s="39">
        <v>11.403058448162001</v>
      </c>
      <c r="P20" s="39"/>
      <c r="Q20" s="39"/>
      <c r="R20" s="39"/>
      <c r="S20" s="39">
        <v>2328.6158265878194</v>
      </c>
      <c r="T20" s="39">
        <v>2328.6158265878194</v>
      </c>
    </row>
    <row r="21" spans="2:20" ht="13.5" thickBot="1">
      <c r="B21" s="68">
        <v>17</v>
      </c>
      <c r="C21" s="24" t="s">
        <v>6</v>
      </c>
      <c r="D21" s="41">
        <f>SUM(D5:D20)</f>
        <v>19446.949118372639</v>
      </c>
      <c r="E21" s="41">
        <f t="shared" ref="E21:T21" si="0">SUM(E5:E20)</f>
        <v>0</v>
      </c>
      <c r="F21" s="41">
        <f t="shared" si="0"/>
        <v>0</v>
      </c>
      <c r="G21" s="41">
        <f t="shared" si="0"/>
        <v>0</v>
      </c>
      <c r="H21" s="41">
        <f t="shared" si="0"/>
        <v>1895.1309527283713</v>
      </c>
      <c r="I21" s="41">
        <f t="shared" si="0"/>
        <v>1233.7826740520497</v>
      </c>
      <c r="J21" s="41">
        <f t="shared" si="0"/>
        <v>150.66569357675252</v>
      </c>
      <c r="K21" s="41">
        <f t="shared" si="0"/>
        <v>0</v>
      </c>
      <c r="L21" s="41">
        <f t="shared" si="0"/>
        <v>4199.9930197973563</v>
      </c>
      <c r="M21" s="41">
        <f t="shared" si="0"/>
        <v>3453.6062961383386</v>
      </c>
      <c r="N21" s="41">
        <f t="shared" si="0"/>
        <v>76.325090939914574</v>
      </c>
      <c r="O21" s="41">
        <f t="shared" si="0"/>
        <v>1146.9671980387711</v>
      </c>
      <c r="P21" s="41">
        <f t="shared" si="0"/>
        <v>0</v>
      </c>
      <c r="Q21" s="41">
        <f t="shared" si="0"/>
        <v>0</v>
      </c>
      <c r="R21" s="41">
        <f t="shared" si="0"/>
        <v>0</v>
      </c>
      <c r="S21" s="41">
        <f t="shared" si="0"/>
        <v>31603.523701754195</v>
      </c>
      <c r="T21" s="41">
        <f t="shared" si="0"/>
        <v>11520.405561133488</v>
      </c>
    </row>
    <row r="22" spans="2:20">
      <c r="B22" s="38"/>
      <c r="C22" s="38"/>
      <c r="D22" s="38"/>
      <c r="E22" s="38"/>
      <c r="F22" s="38"/>
      <c r="G22" s="38"/>
      <c r="H22" s="38"/>
      <c r="I22" s="38"/>
      <c r="J22" s="38"/>
      <c r="K22" s="38"/>
      <c r="L22" s="38"/>
    </row>
    <row r="23" spans="2:20">
      <c r="B23" s="38"/>
      <c r="C23" s="38"/>
      <c r="D23" s="38"/>
      <c r="E23" s="38"/>
      <c r="F23" s="38"/>
      <c r="G23" s="38"/>
      <c r="H23" s="38"/>
      <c r="I23" s="38"/>
      <c r="J23" s="38"/>
      <c r="K23" s="38"/>
      <c r="L23" s="38"/>
    </row>
    <row r="24" spans="2:20">
      <c r="B24" s="38"/>
      <c r="C24" s="38"/>
      <c r="D24" s="38"/>
      <c r="E24" s="38"/>
      <c r="F24" s="38"/>
      <c r="G24" s="38"/>
      <c r="H24" s="38"/>
      <c r="I24" s="38"/>
      <c r="J24" s="38"/>
      <c r="K24" s="38"/>
      <c r="L24" s="38"/>
    </row>
  </sheetData>
  <mergeCells count="4">
    <mergeCell ref="S3:S4"/>
    <mergeCell ref="T3:T4"/>
    <mergeCell ref="B2:J2"/>
    <mergeCell ref="D3:R3"/>
  </mergeCells>
  <pageMargins left="0.7" right="0.7" top="0.75" bottom="0.75" header="0.3" footer="0.3"/>
  <ignoredErrors>
    <ignoredError sqref="D21 E21:Q21" formulaRange="1"/>
  </ignoredErrors>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46"/>
  <dimension ref="A1:R90"/>
  <sheetViews>
    <sheetView workbookViewId="0">
      <selection activeCell="E86" sqref="D86:E86"/>
    </sheetView>
  </sheetViews>
  <sheetFormatPr defaultColWidth="9.140625" defaultRowHeight="12.75"/>
  <cols>
    <col min="1" max="1" width="3.7109375" style="32" customWidth="1"/>
    <col min="2" max="2" width="31.5703125" style="32" customWidth="1"/>
    <col min="3" max="3" width="19.5703125" style="32" customWidth="1"/>
    <col min="4" max="15" width="13.7109375" style="32" customWidth="1"/>
    <col min="16" max="16384" width="9.140625" style="32"/>
  </cols>
  <sheetData>
    <row r="1" spans="1:16" ht="21" customHeight="1">
      <c r="A1" s="20"/>
      <c r="B1" s="20"/>
      <c r="C1" s="20"/>
      <c r="D1" s="20"/>
      <c r="E1" s="20"/>
      <c r="F1" s="20"/>
      <c r="G1" s="20"/>
      <c r="H1" s="20"/>
    </row>
    <row r="2" spans="1:16" ht="48" customHeight="1">
      <c r="A2" s="31"/>
      <c r="B2" s="615" t="s">
        <v>768</v>
      </c>
      <c r="C2" s="615"/>
      <c r="D2" s="615"/>
      <c r="E2" s="615"/>
      <c r="F2" s="615"/>
      <c r="G2" s="615"/>
      <c r="H2" s="615"/>
      <c r="I2" s="615"/>
    </row>
    <row r="3" spans="1:16" ht="63.75">
      <c r="A3" s="62"/>
      <c r="B3" s="66" t="s">
        <v>1162</v>
      </c>
      <c r="C3" s="11" t="s">
        <v>114</v>
      </c>
      <c r="D3" s="34" t="s">
        <v>757</v>
      </c>
      <c r="E3" s="34" t="s">
        <v>758</v>
      </c>
      <c r="F3" s="34" t="s">
        <v>756</v>
      </c>
      <c r="G3" s="45" t="s">
        <v>755</v>
      </c>
      <c r="H3" s="34" t="s">
        <v>520</v>
      </c>
      <c r="I3" s="34" t="s">
        <v>65</v>
      </c>
      <c r="J3" s="34" t="s">
        <v>521</v>
      </c>
      <c r="K3" s="34" t="s">
        <v>522</v>
      </c>
      <c r="L3" s="34" t="s">
        <v>754</v>
      </c>
      <c r="M3" s="34" t="s">
        <v>753</v>
      </c>
      <c r="N3" s="34" t="s">
        <v>752</v>
      </c>
      <c r="O3" s="34" t="s">
        <v>64</v>
      </c>
    </row>
    <row r="4" spans="1:16">
      <c r="A4" s="51"/>
      <c r="B4" s="55" t="s">
        <v>62</v>
      </c>
      <c r="C4" s="97"/>
      <c r="D4" s="88"/>
      <c r="E4" s="85"/>
      <c r="F4" s="85"/>
      <c r="G4" s="85"/>
      <c r="H4" s="85"/>
      <c r="I4" s="85"/>
      <c r="J4" s="85"/>
      <c r="K4" s="85"/>
      <c r="L4" s="85"/>
      <c r="M4" s="85"/>
      <c r="N4" s="85"/>
      <c r="O4" s="85"/>
      <c r="P4" s="38"/>
    </row>
    <row r="5" spans="1:16">
      <c r="A5" s="51"/>
      <c r="B5" s="27"/>
      <c r="C5" s="33" t="s">
        <v>67</v>
      </c>
      <c r="D5" s="39">
        <v>5043.6480356850043</v>
      </c>
      <c r="E5" s="39">
        <v>4336.4532461843919</v>
      </c>
      <c r="F5" s="77">
        <v>0.99321858753513148</v>
      </c>
      <c r="G5" s="39">
        <v>6495.8753743381767</v>
      </c>
      <c r="H5" s="77">
        <v>3.8166346651416711E-4</v>
      </c>
      <c r="I5" s="39">
        <v>28837</v>
      </c>
      <c r="J5" s="77">
        <v>0.76374728695706806</v>
      </c>
      <c r="K5" s="39">
        <v>0</v>
      </c>
      <c r="L5" s="39">
        <v>568.0783565155308</v>
      </c>
      <c r="M5" s="77">
        <v>8.7452163685238296E-2</v>
      </c>
      <c r="N5" s="39">
        <v>1.8831987119449676</v>
      </c>
      <c r="O5" s="88"/>
      <c r="P5" s="38"/>
    </row>
    <row r="6" spans="1:16">
      <c r="A6" s="51"/>
      <c r="B6" s="27"/>
      <c r="C6" s="354" t="s">
        <v>759</v>
      </c>
      <c r="D6" s="39">
        <v>4786.3708856350086</v>
      </c>
      <c r="E6" s="39">
        <v>4194.6124299493922</v>
      </c>
      <c r="F6" s="77">
        <v>0.99318157187424827</v>
      </c>
      <c r="G6" s="39">
        <v>6200.8373404626</v>
      </c>
      <c r="H6" s="77">
        <v>3.3919871241211804E-4</v>
      </c>
      <c r="I6" s="39">
        <v>27747</v>
      </c>
      <c r="J6" s="77">
        <v>0.76492454220515227</v>
      </c>
      <c r="K6" s="39">
        <v>0</v>
      </c>
      <c r="L6" s="39">
        <v>503.38403612653082</v>
      </c>
      <c r="M6" s="77">
        <v>8.1180009809606934E-2</v>
      </c>
      <c r="N6" s="39">
        <v>1.605557956396791</v>
      </c>
      <c r="O6" s="88"/>
      <c r="P6" s="38"/>
    </row>
    <row r="7" spans="1:16">
      <c r="A7" s="51"/>
      <c r="B7" s="27"/>
      <c r="C7" s="354" t="s">
        <v>760</v>
      </c>
      <c r="D7" s="39">
        <v>257.27715004999988</v>
      </c>
      <c r="E7" s="39">
        <v>141.84081623500006</v>
      </c>
      <c r="F7" s="77">
        <v>0.99431323966252705</v>
      </c>
      <c r="G7" s="39">
        <v>295.0380338755827</v>
      </c>
      <c r="H7" s="77">
        <v>1.2741485113426016E-3</v>
      </c>
      <c r="I7" s="39">
        <v>1090</v>
      </c>
      <c r="J7" s="77">
        <v>0.7390048217037265</v>
      </c>
      <c r="K7" s="39">
        <v>0</v>
      </c>
      <c r="L7" s="39">
        <v>64.694320388999756</v>
      </c>
      <c r="M7" s="77">
        <v>0.21927451026968714</v>
      </c>
      <c r="N7" s="39">
        <v>0.27764075554817558</v>
      </c>
      <c r="O7" s="88"/>
      <c r="P7" s="38"/>
    </row>
    <row r="8" spans="1:16">
      <c r="A8" s="50"/>
      <c r="B8" s="55"/>
      <c r="C8" s="33" t="s">
        <v>68</v>
      </c>
      <c r="D8" s="39">
        <v>378.61415780999954</v>
      </c>
      <c r="E8" s="39">
        <v>211.12597109500001</v>
      </c>
      <c r="F8" s="77">
        <v>0.97093592057777256</v>
      </c>
      <c r="G8" s="39">
        <v>430.85638666353788</v>
      </c>
      <c r="H8" s="77">
        <v>1.9273355084859342E-3</v>
      </c>
      <c r="I8" s="39">
        <v>1566</v>
      </c>
      <c r="J8" s="77">
        <v>0.7475720540445443</v>
      </c>
      <c r="K8" s="39">
        <v>0</v>
      </c>
      <c r="L8" s="39">
        <v>130.50693057660342</v>
      </c>
      <c r="M8" s="77">
        <v>0.30290123255969792</v>
      </c>
      <c r="N8" s="39">
        <v>0.61977234448326957</v>
      </c>
      <c r="O8" s="88"/>
      <c r="P8" s="38"/>
    </row>
    <row r="9" spans="1:16">
      <c r="A9" s="51"/>
      <c r="B9" s="27"/>
      <c r="C9" s="33" t="s">
        <v>69</v>
      </c>
      <c r="D9" s="39">
        <v>350.32794397499936</v>
      </c>
      <c r="E9" s="39">
        <v>210.16409639999995</v>
      </c>
      <c r="F9" s="77">
        <v>0.97849851797997223</v>
      </c>
      <c r="G9" s="39">
        <v>404.19369360046312</v>
      </c>
      <c r="H9" s="77">
        <v>3.2467727413856193E-3</v>
      </c>
      <c r="I9" s="39">
        <v>1512</v>
      </c>
      <c r="J9" s="77">
        <v>0.74198797670937211</v>
      </c>
      <c r="K9" s="39">
        <v>0</v>
      </c>
      <c r="L9" s="39">
        <v>177.67236002067168</v>
      </c>
      <c r="M9" s="77">
        <v>0.43957232097811261</v>
      </c>
      <c r="N9" s="39">
        <v>0.97320783115659759</v>
      </c>
      <c r="O9" s="88"/>
      <c r="P9" s="38"/>
    </row>
    <row r="10" spans="1:16">
      <c r="B10" s="38"/>
      <c r="C10" s="33" t="s">
        <v>70</v>
      </c>
      <c r="D10" s="39">
        <v>73.616630350000023</v>
      </c>
      <c r="E10" s="39">
        <v>40.484448329999992</v>
      </c>
      <c r="F10" s="77">
        <v>0.99703890069038759</v>
      </c>
      <c r="G10" s="39">
        <v>85.057550107802982</v>
      </c>
      <c r="H10" s="77">
        <v>6.1209173592952845E-3</v>
      </c>
      <c r="I10" s="39">
        <v>306</v>
      </c>
      <c r="J10" s="77">
        <v>0.73343129321662381</v>
      </c>
      <c r="K10" s="39">
        <v>0</v>
      </c>
      <c r="L10" s="39">
        <v>57.195277795567378</v>
      </c>
      <c r="M10" s="77">
        <v>0.67243034537295487</v>
      </c>
      <c r="N10" s="39">
        <v>0.38250401002912365</v>
      </c>
      <c r="O10" s="88"/>
      <c r="P10" s="38"/>
    </row>
    <row r="11" spans="1:16">
      <c r="B11" s="38"/>
      <c r="C11" s="33" t="s">
        <v>71</v>
      </c>
      <c r="D11" s="39">
        <v>192.24194208000037</v>
      </c>
      <c r="E11" s="39">
        <v>120.90490467500008</v>
      </c>
      <c r="F11" s="77">
        <v>0.99967090797427161</v>
      </c>
      <c r="G11" s="39">
        <v>200.7364782467719</v>
      </c>
      <c r="H11" s="77">
        <v>1.1674216213021879E-2</v>
      </c>
      <c r="I11" s="39">
        <v>1330</v>
      </c>
      <c r="J11" s="77">
        <v>0.7563011551659502</v>
      </c>
      <c r="K11" s="39">
        <v>0</v>
      </c>
      <c r="L11" s="39">
        <v>212.46977776668118</v>
      </c>
      <c r="M11" s="77">
        <v>1.0584512572024161</v>
      </c>
      <c r="N11" s="39">
        <v>1.7685609047995487</v>
      </c>
      <c r="O11" s="88"/>
      <c r="P11" s="38"/>
    </row>
    <row r="12" spans="1:16">
      <c r="B12" s="38"/>
      <c r="C12" s="354" t="s">
        <v>761</v>
      </c>
      <c r="D12" s="39">
        <v>163.71263565000035</v>
      </c>
      <c r="E12" s="39">
        <v>103.99893053000008</v>
      </c>
      <c r="F12" s="77">
        <v>0.99965922688032094</v>
      </c>
      <c r="G12" s="39">
        <v>169.65635951475451</v>
      </c>
      <c r="H12" s="77">
        <v>1.018220771339314E-2</v>
      </c>
      <c r="I12" s="39">
        <v>1153</v>
      </c>
      <c r="J12" s="77">
        <v>0.75796864794961405</v>
      </c>
      <c r="K12" s="39">
        <v>0</v>
      </c>
      <c r="L12" s="39">
        <v>167.17007431336449</v>
      </c>
      <c r="M12" s="77">
        <v>0.98534516944427442</v>
      </c>
      <c r="N12" s="39">
        <v>1.3074189288986808</v>
      </c>
      <c r="O12" s="88"/>
      <c r="P12" s="38"/>
    </row>
    <row r="13" spans="1:16">
      <c r="B13" s="38"/>
      <c r="C13" s="354" t="s">
        <v>762</v>
      </c>
      <c r="D13" s="39">
        <v>28.529306429999998</v>
      </c>
      <c r="E13" s="39">
        <v>16.905974144999998</v>
      </c>
      <c r="F13" s="77">
        <v>0.99974276548853669</v>
      </c>
      <c r="G13" s="39">
        <v>31.080118732017272</v>
      </c>
      <c r="H13" s="77">
        <v>1.9818610145189267E-2</v>
      </c>
      <c r="I13" s="39">
        <v>177</v>
      </c>
      <c r="J13" s="77">
        <v>0.74719884903795408</v>
      </c>
      <c r="K13" s="39">
        <v>0</v>
      </c>
      <c r="L13" s="39">
        <v>45.299703453316532</v>
      </c>
      <c r="M13" s="77">
        <v>1.4575138481260341</v>
      </c>
      <c r="N13" s="39">
        <v>0.46114197590086814</v>
      </c>
      <c r="O13" s="88"/>
      <c r="P13" s="38"/>
    </row>
    <row r="14" spans="1:16">
      <c r="B14" s="38"/>
      <c r="C14" s="33" t="s">
        <v>72</v>
      </c>
      <c r="D14" s="39">
        <v>209.09247937499961</v>
      </c>
      <c r="E14" s="39">
        <v>76.677686934999954</v>
      </c>
      <c r="F14" s="77">
        <v>0.99797374461580057</v>
      </c>
      <c r="G14" s="39">
        <v>188.08547965444248</v>
      </c>
      <c r="H14" s="77">
        <v>7.6210747916168803E-2</v>
      </c>
      <c r="I14" s="39">
        <v>1275</v>
      </c>
      <c r="J14" s="77">
        <v>0.76357497060914814</v>
      </c>
      <c r="K14" s="39">
        <v>0</v>
      </c>
      <c r="L14" s="39">
        <v>604.8664199260952</v>
      </c>
      <c r="M14" s="77">
        <v>3.2159123662144355</v>
      </c>
      <c r="N14" s="39">
        <v>10.885383238355532</v>
      </c>
      <c r="O14" s="88"/>
      <c r="P14" s="38"/>
    </row>
    <row r="15" spans="1:16">
      <c r="B15" s="38"/>
      <c r="C15" s="354" t="s">
        <v>763</v>
      </c>
      <c r="D15" s="39">
        <v>13.899438085</v>
      </c>
      <c r="E15" s="39">
        <v>11.023803664999999</v>
      </c>
      <c r="F15" s="77">
        <v>1</v>
      </c>
      <c r="G15" s="39">
        <v>12.498371178825519</v>
      </c>
      <c r="H15" s="77">
        <v>3.5495058701865256E-2</v>
      </c>
      <c r="I15" s="39">
        <v>87</v>
      </c>
      <c r="J15" s="77">
        <v>0.79684332492655774</v>
      </c>
      <c r="K15" s="39">
        <v>0</v>
      </c>
      <c r="L15" s="39">
        <v>27.237704807148624</v>
      </c>
      <c r="M15" s="77">
        <v>2.1793003598176202</v>
      </c>
      <c r="N15" s="39">
        <v>0.35260479792456118</v>
      </c>
      <c r="O15" s="88"/>
      <c r="P15" s="38"/>
    </row>
    <row r="16" spans="1:16">
      <c r="B16" s="38"/>
      <c r="C16" s="354" t="s">
        <v>764</v>
      </c>
      <c r="D16" s="39">
        <v>195.19304128999957</v>
      </c>
      <c r="E16" s="39">
        <v>65.653883270000023</v>
      </c>
      <c r="F16" s="77">
        <v>0.99763352039115427</v>
      </c>
      <c r="G16" s="39">
        <v>175.58710847561696</v>
      </c>
      <c r="H16" s="77">
        <v>7.9108909410027781E-2</v>
      </c>
      <c r="I16" s="39">
        <v>1188</v>
      </c>
      <c r="J16" s="77">
        <v>0.76120691384019035</v>
      </c>
      <c r="K16" s="39">
        <v>0</v>
      </c>
      <c r="L16" s="39">
        <v>577.62871511894718</v>
      </c>
      <c r="M16" s="77">
        <v>3.2896988858334097</v>
      </c>
      <c r="N16" s="39">
        <v>10.532778440430969</v>
      </c>
      <c r="O16" s="88"/>
      <c r="P16" s="38"/>
    </row>
    <row r="17" spans="2:16">
      <c r="B17" s="38"/>
      <c r="C17" s="33" t="s">
        <v>73</v>
      </c>
      <c r="D17" s="39">
        <v>12.385740969999997</v>
      </c>
      <c r="E17" s="39">
        <v>8.7134080849999993</v>
      </c>
      <c r="F17" s="77">
        <v>1</v>
      </c>
      <c r="G17" s="39">
        <v>12.86766597642521</v>
      </c>
      <c r="H17" s="77">
        <v>0.22132402182053562</v>
      </c>
      <c r="I17" s="39">
        <v>96</v>
      </c>
      <c r="J17" s="77">
        <v>0.7428510571139858</v>
      </c>
      <c r="K17" s="39">
        <v>0</v>
      </c>
      <c r="L17" s="39">
        <v>44.320751268803505</v>
      </c>
      <c r="M17" s="77">
        <v>3.4443504634020923</v>
      </c>
      <c r="N17" s="39">
        <v>2.1110441278361569</v>
      </c>
      <c r="O17" s="88"/>
      <c r="P17" s="38"/>
    </row>
    <row r="18" spans="2:16">
      <c r="B18" s="38"/>
      <c r="C18" s="354" t="s">
        <v>765</v>
      </c>
      <c r="D18" s="39">
        <v>2.3238372000000003</v>
      </c>
      <c r="E18" s="39">
        <v>2.5985688749999998</v>
      </c>
      <c r="F18" s="77">
        <v>1</v>
      </c>
      <c r="G18" s="39">
        <v>2.747768727263836</v>
      </c>
      <c r="H18" s="77">
        <v>0.11571180278041801</v>
      </c>
      <c r="I18" s="39">
        <v>20</v>
      </c>
      <c r="J18" s="77">
        <v>0.75156343278778415</v>
      </c>
      <c r="K18" s="39">
        <v>0</v>
      </c>
      <c r="L18" s="39">
        <v>9.1817548622537331</v>
      </c>
      <c r="M18" s="77">
        <v>3.3415311744219136</v>
      </c>
      <c r="N18" s="39">
        <v>0.23763493383420642</v>
      </c>
      <c r="O18" s="88"/>
      <c r="P18" s="38"/>
    </row>
    <row r="19" spans="2:16">
      <c r="B19" s="38"/>
      <c r="C19" s="354" t="s">
        <v>766</v>
      </c>
      <c r="D19" s="39">
        <v>10.061903770000001</v>
      </c>
      <c r="E19" s="39">
        <v>6.1148392099999986</v>
      </c>
      <c r="F19" s="77">
        <v>1</v>
      </c>
      <c r="G19" s="39">
        <v>10.119897249161381</v>
      </c>
      <c r="H19" s="77">
        <v>0.25</v>
      </c>
      <c r="I19" s="39">
        <v>76</v>
      </c>
      <c r="J19" s="77">
        <v>0.74048546062350484</v>
      </c>
      <c r="K19" s="39">
        <v>0</v>
      </c>
      <c r="L19" s="39">
        <v>35.138996406549779</v>
      </c>
      <c r="M19" s="77">
        <v>3.4722681012854841</v>
      </c>
      <c r="N19" s="39">
        <v>1.8734091940019513</v>
      </c>
      <c r="O19" s="88"/>
      <c r="P19" s="38"/>
    </row>
    <row r="20" spans="2:16">
      <c r="B20" s="38"/>
      <c r="C20" s="354" t="s">
        <v>767</v>
      </c>
      <c r="D20" s="39" t="s">
        <v>892</v>
      </c>
      <c r="E20" s="39" t="s">
        <v>892</v>
      </c>
      <c r="F20" s="77">
        <v>0</v>
      </c>
      <c r="G20" s="39" t="s">
        <v>892</v>
      </c>
      <c r="H20" s="77">
        <v>0</v>
      </c>
      <c r="I20" s="39" t="s">
        <v>892</v>
      </c>
      <c r="J20" s="77">
        <v>0</v>
      </c>
      <c r="K20" s="39">
        <v>0</v>
      </c>
      <c r="L20" s="39" t="s">
        <v>892</v>
      </c>
      <c r="M20" s="77">
        <v>0</v>
      </c>
      <c r="N20" s="39" t="s">
        <v>892</v>
      </c>
      <c r="O20" s="88"/>
      <c r="P20" s="38"/>
    </row>
    <row r="21" spans="2:16">
      <c r="B21" s="38"/>
      <c r="C21" s="33" t="s">
        <v>74</v>
      </c>
      <c r="D21" s="39">
        <v>58.465321784999986</v>
      </c>
      <c r="E21" s="39">
        <v>17.248903325000004</v>
      </c>
      <c r="F21" s="77">
        <v>0.99816283910836279</v>
      </c>
      <c r="G21" s="39">
        <v>49.389108267019679</v>
      </c>
      <c r="H21" s="77">
        <v>1</v>
      </c>
      <c r="I21" s="39">
        <v>263</v>
      </c>
      <c r="J21" s="77">
        <v>0.36267639786538258</v>
      </c>
      <c r="K21" s="39">
        <v>0</v>
      </c>
      <c r="L21" s="39">
        <v>426.32629510190128</v>
      </c>
      <c r="M21" s="77">
        <v>8.6319901302325608</v>
      </c>
      <c r="N21" s="39">
        <v>17.912263880066082</v>
      </c>
      <c r="O21" s="88"/>
      <c r="P21" s="38"/>
    </row>
    <row r="22" spans="2:16" s="69" customFormat="1" ht="13.5" thickBot="1">
      <c r="B22" s="40"/>
      <c r="C22" s="24" t="s">
        <v>66</v>
      </c>
      <c r="D22" s="41">
        <v>6318.3922520300048</v>
      </c>
      <c r="E22" s="41">
        <v>5021.7726650293916</v>
      </c>
      <c r="F22" s="78">
        <v>0.9919532349982686</v>
      </c>
      <c r="G22" s="41">
        <v>7867.06173685464</v>
      </c>
      <c r="H22" s="78">
        <v>9.4135789044422543E-3</v>
      </c>
      <c r="I22" s="41">
        <v>35185</v>
      </c>
      <c r="J22" s="78">
        <v>0.75866949252462024</v>
      </c>
      <c r="K22" s="41">
        <v>0</v>
      </c>
      <c r="L22" s="41">
        <v>2221.4361689718544</v>
      </c>
      <c r="M22" s="78">
        <v>0.28237177275031988</v>
      </c>
      <c r="N22" s="41">
        <v>36.535935048671277</v>
      </c>
      <c r="O22" s="41">
        <v>139.89907762364595</v>
      </c>
      <c r="P22" s="72"/>
    </row>
    <row r="23" spans="2:16">
      <c r="B23" s="38"/>
      <c r="C23" s="38"/>
      <c r="D23" s="38"/>
      <c r="E23" s="38"/>
      <c r="F23" s="38"/>
      <c r="G23" s="38"/>
      <c r="H23" s="38"/>
      <c r="I23" s="38"/>
      <c r="J23" s="38"/>
      <c r="K23" s="38"/>
      <c r="L23" s="38"/>
      <c r="M23" s="38"/>
      <c r="N23" s="38"/>
      <c r="O23" s="38"/>
      <c r="P23" s="38"/>
    </row>
    <row r="24" spans="2:16" ht="63.75">
      <c r="B24" s="66" t="s">
        <v>1162</v>
      </c>
      <c r="C24" s="11" t="s">
        <v>114</v>
      </c>
      <c r="D24" s="285" t="s">
        <v>757</v>
      </c>
      <c r="E24" s="285" t="s">
        <v>758</v>
      </c>
      <c r="F24" s="285" t="s">
        <v>756</v>
      </c>
      <c r="G24" s="286" t="s">
        <v>755</v>
      </c>
      <c r="H24" s="285" t="s">
        <v>520</v>
      </c>
      <c r="I24" s="285" t="s">
        <v>65</v>
      </c>
      <c r="J24" s="285" t="s">
        <v>521</v>
      </c>
      <c r="K24" s="285" t="s">
        <v>522</v>
      </c>
      <c r="L24" s="285" t="s">
        <v>754</v>
      </c>
      <c r="M24" s="285" t="s">
        <v>753</v>
      </c>
      <c r="N24" s="285" t="s">
        <v>752</v>
      </c>
      <c r="O24" s="285" t="s">
        <v>64</v>
      </c>
      <c r="P24" s="38"/>
    </row>
    <row r="25" spans="2:16">
      <c r="B25" s="55" t="s">
        <v>75</v>
      </c>
      <c r="C25" s="97"/>
      <c r="D25" s="88"/>
      <c r="E25" s="85"/>
      <c r="F25" s="85"/>
      <c r="G25" s="85"/>
      <c r="H25" s="85"/>
      <c r="I25" s="85"/>
      <c r="J25" s="85"/>
      <c r="K25" s="85"/>
      <c r="L25" s="85"/>
      <c r="M25" s="85"/>
      <c r="N25" s="85"/>
      <c r="O25" s="85"/>
      <c r="P25" s="38"/>
    </row>
    <row r="26" spans="2:16">
      <c r="B26" s="27"/>
      <c r="C26" s="33" t="s">
        <v>67</v>
      </c>
      <c r="D26" s="39">
        <v>3009.2831847350076</v>
      </c>
      <c r="E26" s="39">
        <v>10421.750008895619</v>
      </c>
      <c r="F26" s="77">
        <v>0.99595622062273415</v>
      </c>
      <c r="G26" s="39">
        <v>11908.346506937389</v>
      </c>
      <c r="H26" s="77">
        <v>3.9531975315584697E-4</v>
      </c>
      <c r="I26" s="39">
        <v>84339</v>
      </c>
      <c r="J26" s="77">
        <v>0.77610689242602704</v>
      </c>
      <c r="K26" s="39">
        <v>0</v>
      </c>
      <c r="L26" s="39">
        <v>1154.4825347953508</v>
      </c>
      <c r="M26" s="77">
        <v>9.6947341440122639E-2</v>
      </c>
      <c r="N26" s="39">
        <v>3.6448214480926979</v>
      </c>
      <c r="O26" s="88"/>
      <c r="P26" s="38"/>
    </row>
    <row r="27" spans="2:16">
      <c r="B27" s="27"/>
      <c r="C27" s="354" t="s">
        <v>759</v>
      </c>
      <c r="D27" s="39">
        <v>2541.0210660749931</v>
      </c>
      <c r="E27" s="39">
        <v>9862.8363583856117</v>
      </c>
      <c r="F27" s="77">
        <v>0.99577351309924644</v>
      </c>
      <c r="G27" s="39">
        <v>11206.370090767581</v>
      </c>
      <c r="H27" s="77">
        <v>3.386655142919424E-4</v>
      </c>
      <c r="I27" s="39">
        <v>80901</v>
      </c>
      <c r="J27" s="77">
        <v>0.77638463055221574</v>
      </c>
      <c r="K27" s="39">
        <v>0</v>
      </c>
      <c r="L27" s="39">
        <v>985.7689502650511</v>
      </c>
      <c r="M27" s="77">
        <v>8.7965054007736299E-2</v>
      </c>
      <c r="N27" s="39">
        <v>2.9395982847476541</v>
      </c>
      <c r="O27" s="88"/>
      <c r="P27" s="38"/>
    </row>
    <row r="28" spans="2:16">
      <c r="B28" s="27"/>
      <c r="C28" s="354" t="s">
        <v>760</v>
      </c>
      <c r="D28" s="39">
        <v>468.26211865999966</v>
      </c>
      <c r="E28" s="39">
        <v>558.91365051000014</v>
      </c>
      <c r="F28" s="77">
        <v>0.99918035802564154</v>
      </c>
      <c r="G28" s="39">
        <v>701.97641616978785</v>
      </c>
      <c r="H28" s="77">
        <v>1.2997495221555738E-3</v>
      </c>
      <c r="I28" s="39">
        <v>3438</v>
      </c>
      <c r="J28" s="77">
        <v>0.77167307362723503</v>
      </c>
      <c r="K28" s="39">
        <v>0</v>
      </c>
      <c r="L28" s="39">
        <v>168.71358453029814</v>
      </c>
      <c r="M28" s="77">
        <v>0.24034081579386163</v>
      </c>
      <c r="N28" s="39">
        <v>0.70522316334505453</v>
      </c>
      <c r="O28" s="88"/>
      <c r="P28" s="38"/>
    </row>
    <row r="29" spans="2:16">
      <c r="B29" s="55"/>
      <c r="C29" s="33" t="s">
        <v>68</v>
      </c>
      <c r="D29" s="39">
        <v>401.284971474999</v>
      </c>
      <c r="E29" s="39">
        <v>520.64230521500019</v>
      </c>
      <c r="F29" s="77">
        <v>0.99842965686074592</v>
      </c>
      <c r="G29" s="39">
        <v>777.60864582826525</v>
      </c>
      <c r="H29" s="77">
        <v>1.9813284256254625E-3</v>
      </c>
      <c r="I29" s="39">
        <v>5536</v>
      </c>
      <c r="J29" s="77">
        <v>0.76372269934641024</v>
      </c>
      <c r="K29" s="39">
        <v>0</v>
      </c>
      <c r="L29" s="39">
        <v>248.29275877785409</v>
      </c>
      <c r="M29" s="77">
        <v>0.3193029811459806</v>
      </c>
      <c r="N29" s="39">
        <v>1.1758665970923798</v>
      </c>
      <c r="O29" s="88"/>
      <c r="P29" s="38"/>
    </row>
    <row r="30" spans="2:16">
      <c r="B30" s="27"/>
      <c r="C30" s="33" t="s">
        <v>69</v>
      </c>
      <c r="D30" s="39">
        <v>378.2780702699996</v>
      </c>
      <c r="E30" s="39">
        <v>502.15384435000033</v>
      </c>
      <c r="F30" s="77">
        <v>0.99778587764584548</v>
      </c>
      <c r="G30" s="39">
        <v>755.34875955279449</v>
      </c>
      <c r="H30" s="77">
        <v>3.3309045113397253E-3</v>
      </c>
      <c r="I30" s="39">
        <v>6822</v>
      </c>
      <c r="J30" s="77">
        <v>0.77012822080809074</v>
      </c>
      <c r="K30" s="39">
        <v>0</v>
      </c>
      <c r="L30" s="39">
        <v>335.41539821602601</v>
      </c>
      <c r="M30" s="77">
        <v>0.44405368245339977</v>
      </c>
      <c r="N30" s="39">
        <v>1.9372527818630936</v>
      </c>
      <c r="O30" s="88"/>
      <c r="P30" s="38"/>
    </row>
    <row r="31" spans="2:16">
      <c r="B31" s="38"/>
      <c r="C31" s="33" t="s">
        <v>70</v>
      </c>
      <c r="D31" s="39">
        <v>66.618878794999972</v>
      </c>
      <c r="E31" s="39">
        <v>80.138049804999937</v>
      </c>
      <c r="F31" s="77">
        <v>0.99729585198882043</v>
      </c>
      <c r="G31" s="39">
        <v>131.03517946503786</v>
      </c>
      <c r="H31" s="77">
        <v>6.1119374424581461E-3</v>
      </c>
      <c r="I31" s="39">
        <v>1703</v>
      </c>
      <c r="J31" s="77">
        <v>0.77894895128935859</v>
      </c>
      <c r="K31" s="39">
        <v>0</v>
      </c>
      <c r="L31" s="39">
        <v>84.705478092248242</v>
      </c>
      <c r="M31" s="77">
        <v>0.64643310627012895</v>
      </c>
      <c r="N31" s="39">
        <v>0.62448559867506814</v>
      </c>
      <c r="O31" s="88"/>
      <c r="P31" s="38"/>
    </row>
    <row r="32" spans="2:16">
      <c r="B32" s="38"/>
      <c r="C32" s="33" t="s">
        <v>71</v>
      </c>
      <c r="D32" s="39">
        <v>155.77511363500034</v>
      </c>
      <c r="E32" s="39">
        <v>180.56306539499985</v>
      </c>
      <c r="F32" s="77">
        <v>0.9938040267673095</v>
      </c>
      <c r="G32" s="39">
        <v>291.58952302650005</v>
      </c>
      <c r="H32" s="77">
        <v>1.1359539668250767E-2</v>
      </c>
      <c r="I32" s="39">
        <v>5888</v>
      </c>
      <c r="J32" s="77">
        <v>0.78814785939224985</v>
      </c>
      <c r="K32" s="39">
        <v>0</v>
      </c>
      <c r="L32" s="39">
        <v>242.69427744363259</v>
      </c>
      <c r="M32" s="77">
        <v>0.83231480652882095</v>
      </c>
      <c r="N32" s="39">
        <v>2.6076286498012515</v>
      </c>
      <c r="O32" s="88"/>
      <c r="P32" s="38"/>
    </row>
    <row r="33" spans="2:18">
      <c r="B33" s="38"/>
      <c r="C33" s="354" t="s">
        <v>761</v>
      </c>
      <c r="D33" s="39">
        <v>137.40540066000005</v>
      </c>
      <c r="E33" s="39">
        <v>160.27072177999989</v>
      </c>
      <c r="F33" s="77">
        <v>0.99303270768610641</v>
      </c>
      <c r="G33" s="39">
        <v>257.12904796203622</v>
      </c>
      <c r="H33" s="77">
        <v>1.012506219576376E-2</v>
      </c>
      <c r="I33" s="39">
        <v>4717</v>
      </c>
      <c r="J33" s="77">
        <v>0.79004103674312087</v>
      </c>
      <c r="K33" s="39">
        <v>0</v>
      </c>
      <c r="L33" s="39">
        <v>208.88886862812274</v>
      </c>
      <c r="M33" s="77">
        <v>0.81238922744723918</v>
      </c>
      <c r="N33" s="39">
        <v>2.0568048022612326</v>
      </c>
      <c r="O33" s="88"/>
      <c r="P33" s="38"/>
    </row>
    <row r="34" spans="2:18">
      <c r="B34" s="38"/>
      <c r="C34" s="354" t="s">
        <v>762</v>
      </c>
      <c r="D34" s="39">
        <v>18.36971297499997</v>
      </c>
      <c r="E34" s="39">
        <v>20.292343615</v>
      </c>
      <c r="F34" s="77">
        <v>0.99989597298172916</v>
      </c>
      <c r="G34" s="39">
        <v>34.460475064464468</v>
      </c>
      <c r="H34" s="77">
        <v>2.0570672615122701E-2</v>
      </c>
      <c r="I34" s="39">
        <v>1171</v>
      </c>
      <c r="J34" s="77">
        <v>0.77402179499694568</v>
      </c>
      <c r="K34" s="39">
        <v>0</v>
      </c>
      <c r="L34" s="39">
        <v>33.805408815509857</v>
      </c>
      <c r="M34" s="77">
        <v>0.98099079459208871</v>
      </c>
      <c r="N34" s="39">
        <v>0.55082384754001701</v>
      </c>
      <c r="O34" s="88"/>
      <c r="P34" s="38"/>
    </row>
    <row r="35" spans="2:18">
      <c r="B35" s="38"/>
      <c r="C35" s="33" t="s">
        <v>72</v>
      </c>
      <c r="D35" s="39">
        <v>197.77655976500014</v>
      </c>
      <c r="E35" s="39">
        <v>77.190691605000055</v>
      </c>
      <c r="F35" s="77">
        <v>0.99818400601050039</v>
      </c>
      <c r="G35" s="39">
        <v>263.91782457727385</v>
      </c>
      <c r="H35" s="77">
        <v>7.4667671840755664E-2</v>
      </c>
      <c r="I35" s="39">
        <v>7790</v>
      </c>
      <c r="J35" s="77">
        <v>0.80398248945159667</v>
      </c>
      <c r="K35" s="39">
        <v>0</v>
      </c>
      <c r="L35" s="39">
        <v>348.99641596031853</v>
      </c>
      <c r="M35" s="77">
        <v>1.3223677351816532</v>
      </c>
      <c r="N35" s="39">
        <v>15.772762392201386</v>
      </c>
      <c r="O35" s="88"/>
      <c r="P35" s="38"/>
    </row>
    <row r="36" spans="2:18">
      <c r="B36" s="38"/>
      <c r="C36" s="354" t="s">
        <v>763</v>
      </c>
      <c r="D36" s="39">
        <v>15.770847504999999</v>
      </c>
      <c r="E36" s="39">
        <v>14.298898835000001</v>
      </c>
      <c r="F36" s="77">
        <v>0.99714863511725793</v>
      </c>
      <c r="G36" s="39">
        <v>28.527402703393481</v>
      </c>
      <c r="H36" s="77">
        <v>3.5607516080359385E-2</v>
      </c>
      <c r="I36" s="39">
        <v>853</v>
      </c>
      <c r="J36" s="77">
        <v>0.80980014987641091</v>
      </c>
      <c r="K36" s="39">
        <v>0</v>
      </c>
      <c r="L36" s="39">
        <v>33.785965629226624</v>
      </c>
      <c r="M36" s="77">
        <v>1.184333743261093</v>
      </c>
      <c r="N36" s="39">
        <v>0.82241966768055808</v>
      </c>
      <c r="O36" s="88"/>
      <c r="P36" s="38"/>
    </row>
    <row r="37" spans="2:18">
      <c r="B37" s="38"/>
      <c r="C37" s="354" t="s">
        <v>764</v>
      </c>
      <c r="D37" s="39">
        <v>182.00571226000025</v>
      </c>
      <c r="E37" s="39">
        <v>62.891792769999981</v>
      </c>
      <c r="F37" s="77">
        <v>0.99841940498717319</v>
      </c>
      <c r="G37" s="39">
        <v>235.3904218738804</v>
      </c>
      <c r="H37" s="77">
        <v>7.94014447112215E-2</v>
      </c>
      <c r="I37" s="39">
        <v>6937</v>
      </c>
      <c r="J37" s="77">
        <v>0.80327743637250848</v>
      </c>
      <c r="K37" s="39">
        <v>0</v>
      </c>
      <c r="L37" s="39">
        <v>315.21045033109237</v>
      </c>
      <c r="M37" s="77">
        <v>1.3390963312006752</v>
      </c>
      <c r="N37" s="39">
        <v>14.950342724520828</v>
      </c>
      <c r="O37" s="88"/>
      <c r="P37" s="38"/>
    </row>
    <row r="38" spans="2:18">
      <c r="B38" s="38"/>
      <c r="C38" s="33" t="s">
        <v>73</v>
      </c>
      <c r="D38" s="39">
        <v>7.6404789099999961</v>
      </c>
      <c r="E38" s="39">
        <v>14.857230960000001</v>
      </c>
      <c r="F38" s="77">
        <v>0.99591899364267544</v>
      </c>
      <c r="G38" s="39">
        <v>21.006037343387366</v>
      </c>
      <c r="H38" s="77">
        <v>0.1748101003745727</v>
      </c>
      <c r="I38" s="39">
        <v>690</v>
      </c>
      <c r="J38" s="77">
        <v>0.7624495018563241</v>
      </c>
      <c r="K38" s="39">
        <v>0</v>
      </c>
      <c r="L38" s="39">
        <v>27.858378701827366</v>
      </c>
      <c r="M38" s="77">
        <v>1.3262081870285305</v>
      </c>
      <c r="N38" s="39">
        <v>2.798628770345017</v>
      </c>
      <c r="O38" s="88"/>
      <c r="P38" s="38"/>
    </row>
    <row r="39" spans="2:18">
      <c r="B39" s="38"/>
      <c r="C39" s="354" t="s">
        <v>765</v>
      </c>
      <c r="D39" s="39">
        <v>3.064884375000001</v>
      </c>
      <c r="E39" s="39">
        <v>10.736981879999997</v>
      </c>
      <c r="F39" s="77">
        <v>1</v>
      </c>
      <c r="G39" s="39">
        <v>13.148632964909284</v>
      </c>
      <c r="H39" s="77">
        <v>0.12514994552245307</v>
      </c>
      <c r="I39" s="39">
        <v>363</v>
      </c>
      <c r="J39" s="77">
        <v>0.76171693789207606</v>
      </c>
      <c r="K39" s="39">
        <v>0</v>
      </c>
      <c r="L39" s="39">
        <v>15.723744705882476</v>
      </c>
      <c r="M39" s="77">
        <v>1.1958463475135082</v>
      </c>
      <c r="N39" s="39">
        <v>1.2470836345047185</v>
      </c>
      <c r="O39" s="88"/>
      <c r="P39" s="38"/>
    </row>
    <row r="40" spans="2:18">
      <c r="B40" s="38"/>
      <c r="C40" s="354" t="s">
        <v>766</v>
      </c>
      <c r="D40" s="39">
        <v>3.5454311599999979</v>
      </c>
      <c r="E40" s="39">
        <v>4.1202490799999989</v>
      </c>
      <c r="F40" s="77">
        <v>0.98528427460992252</v>
      </c>
      <c r="G40" s="39">
        <v>7.2953275264678492</v>
      </c>
      <c r="H40" s="77">
        <v>0.24999710132382971</v>
      </c>
      <c r="I40" s="39">
        <v>112</v>
      </c>
      <c r="J40" s="77">
        <v>0.75878653329168189</v>
      </c>
      <c r="K40" s="39">
        <v>0</v>
      </c>
      <c r="L40" s="39">
        <v>10.833371725393912</v>
      </c>
      <c r="M40" s="77">
        <v>1.4849740037153702</v>
      </c>
      <c r="N40" s="39">
        <v>1.3838811028728153</v>
      </c>
      <c r="O40" s="88"/>
      <c r="P40" s="38"/>
    </row>
    <row r="41" spans="2:18">
      <c r="B41" s="38"/>
      <c r="C41" s="354" t="s">
        <v>767</v>
      </c>
      <c r="D41" s="39">
        <v>1.0301633750000005</v>
      </c>
      <c r="E41" s="39">
        <v>0</v>
      </c>
      <c r="F41" s="77" t="s">
        <v>892</v>
      </c>
      <c r="G41" s="39">
        <v>0.56207685201022106</v>
      </c>
      <c r="H41" s="77">
        <v>0.36063762751761791</v>
      </c>
      <c r="I41" s="39">
        <v>215</v>
      </c>
      <c r="J41" s="77">
        <v>0.82712886012810627</v>
      </c>
      <c r="K41" s="39">
        <v>0</v>
      </c>
      <c r="L41" s="39">
        <v>1.3012622705509873</v>
      </c>
      <c r="M41" s="77">
        <v>2.3150967094573116</v>
      </c>
      <c r="N41" s="39">
        <v>0.16766403296748497</v>
      </c>
      <c r="O41" s="88"/>
      <c r="P41" s="38"/>
    </row>
    <row r="42" spans="2:18">
      <c r="B42" s="38"/>
      <c r="C42" s="33" t="s">
        <v>74</v>
      </c>
      <c r="D42" s="39">
        <v>58.920997794999977</v>
      </c>
      <c r="E42" s="39">
        <v>15.509989674999996</v>
      </c>
      <c r="F42" s="77">
        <v>0.99944101187804302</v>
      </c>
      <c r="G42" s="39">
        <v>73.91113175917549</v>
      </c>
      <c r="H42" s="77">
        <v>0.36063762751761791</v>
      </c>
      <c r="I42" s="39">
        <v>790</v>
      </c>
      <c r="J42" s="77">
        <v>0.82712886012810627</v>
      </c>
      <c r="K42" s="39">
        <v>0</v>
      </c>
      <c r="L42" s="39">
        <v>478.1744805086459</v>
      </c>
      <c r="M42" s="77">
        <v>6.4695867743803586</v>
      </c>
      <c r="N42" s="39">
        <v>24.375711491882754</v>
      </c>
      <c r="O42" s="88"/>
    </row>
    <row r="43" spans="2:18" ht="13.5" thickBot="1">
      <c r="B43" s="40"/>
      <c r="C43" s="24" t="s">
        <v>66</v>
      </c>
      <c r="D43" s="41">
        <v>4275.5782553800072</v>
      </c>
      <c r="E43" s="41">
        <v>11812.805185900619</v>
      </c>
      <c r="F43" s="78">
        <v>0.9961382903196061</v>
      </c>
      <c r="G43" s="41">
        <v>14222.763608489826</v>
      </c>
      <c r="H43" s="78">
        <v>7.745810215681233E-3</v>
      </c>
      <c r="I43" s="41">
        <v>113558</v>
      </c>
      <c r="J43" s="78">
        <v>0.77356330925800842</v>
      </c>
      <c r="K43" s="41">
        <v>0</v>
      </c>
      <c r="L43" s="41">
        <v>2920.6197224959037</v>
      </c>
      <c r="M43" s="78">
        <v>0.20534825740564855</v>
      </c>
      <c r="N43" s="41">
        <v>52.937157729953647</v>
      </c>
      <c r="O43" s="41">
        <v>219.54738173465074</v>
      </c>
      <c r="P43" s="73"/>
      <c r="R43" s="73"/>
    </row>
    <row r="45" spans="2:18" ht="63.75">
      <c r="B45" s="66" t="s">
        <v>1162</v>
      </c>
      <c r="C45" s="11" t="s">
        <v>114</v>
      </c>
      <c r="D45" s="285" t="s">
        <v>757</v>
      </c>
      <c r="E45" s="285" t="s">
        <v>758</v>
      </c>
      <c r="F45" s="285" t="s">
        <v>756</v>
      </c>
      <c r="G45" s="286" t="s">
        <v>755</v>
      </c>
      <c r="H45" s="285" t="s">
        <v>520</v>
      </c>
      <c r="I45" s="285" t="s">
        <v>65</v>
      </c>
      <c r="J45" s="285" t="s">
        <v>521</v>
      </c>
      <c r="K45" s="285" t="s">
        <v>522</v>
      </c>
      <c r="L45" s="285" t="s">
        <v>754</v>
      </c>
      <c r="M45" s="285" t="s">
        <v>753</v>
      </c>
      <c r="N45" s="285" t="s">
        <v>752</v>
      </c>
      <c r="O45" s="285" t="s">
        <v>64</v>
      </c>
    </row>
    <row r="46" spans="2:18">
      <c r="B46" s="55" t="s">
        <v>76</v>
      </c>
      <c r="C46" s="97"/>
      <c r="D46" s="88"/>
      <c r="E46" s="85"/>
      <c r="F46" s="85"/>
      <c r="G46" s="85"/>
      <c r="H46" s="85"/>
      <c r="I46" s="85"/>
      <c r="J46" s="85"/>
      <c r="K46" s="85"/>
      <c r="L46" s="85"/>
      <c r="M46" s="85"/>
      <c r="N46" s="85"/>
      <c r="O46" s="85"/>
    </row>
    <row r="47" spans="2:18">
      <c r="B47" s="27"/>
      <c r="C47" s="33" t="s">
        <v>67</v>
      </c>
      <c r="D47" s="39">
        <v>13442.832789562764</v>
      </c>
      <c r="E47" s="39">
        <v>16973.73926716829</v>
      </c>
      <c r="F47" s="77">
        <v>0.11875344758267461</v>
      </c>
      <c r="G47" s="39">
        <v>14274.93296335091</v>
      </c>
      <c r="H47" s="77">
        <v>6.857178672006781E-4</v>
      </c>
      <c r="I47" s="39">
        <v>6202</v>
      </c>
      <c r="J47" s="77">
        <v>0.44999999999999829</v>
      </c>
      <c r="K47" s="74">
        <v>16.065563529350435</v>
      </c>
      <c r="L47" s="39">
        <v>2404.0279209868841</v>
      </c>
      <c r="M47" s="77">
        <v>0.16840905152822241</v>
      </c>
      <c r="N47" s="39">
        <v>4.4048594637277478</v>
      </c>
      <c r="O47" s="88"/>
    </row>
    <row r="48" spans="2:18">
      <c r="B48" s="27"/>
      <c r="C48" s="354" t="s">
        <v>759</v>
      </c>
      <c r="D48" s="39">
        <v>9294.0151330327462</v>
      </c>
      <c r="E48" s="39">
        <v>13853.681086148665</v>
      </c>
      <c r="F48" s="77">
        <v>0.1213227231519616</v>
      </c>
      <c r="G48" s="39">
        <v>10120.650269067919</v>
      </c>
      <c r="H48" s="77">
        <v>4.6084055682446871E-4</v>
      </c>
      <c r="I48" s="39">
        <v>5150</v>
      </c>
      <c r="J48" s="77">
        <v>0.4499999999999999</v>
      </c>
      <c r="K48" s="74">
        <v>20.039600073216704</v>
      </c>
      <c r="L48" s="39">
        <v>1370.920553245541</v>
      </c>
      <c r="M48" s="77">
        <v>0.13545775387926717</v>
      </c>
      <c r="N48" s="39">
        <v>2.0988027474403435</v>
      </c>
      <c r="O48" s="88"/>
    </row>
    <row r="49" spans="2:18">
      <c r="B49" s="27"/>
      <c r="C49" s="354" t="s">
        <v>760</v>
      </c>
      <c r="D49" s="39">
        <v>4148.81765653</v>
      </c>
      <c r="E49" s="39">
        <v>3120.0581810196149</v>
      </c>
      <c r="F49" s="77">
        <v>0.10734535122861805</v>
      </c>
      <c r="G49" s="39">
        <v>4154.2826942829652</v>
      </c>
      <c r="H49" s="77">
        <v>1.2335632545399453E-3</v>
      </c>
      <c r="I49" s="39">
        <v>1052</v>
      </c>
      <c r="J49" s="77">
        <v>0.45000000000000057</v>
      </c>
      <c r="K49" s="74">
        <v>10.792066749198622</v>
      </c>
      <c r="L49" s="39">
        <v>1033.1073677413374</v>
      </c>
      <c r="M49" s="77">
        <v>0.24868489791584902</v>
      </c>
      <c r="N49" s="39">
        <v>2.3060567162874017</v>
      </c>
      <c r="O49" s="88"/>
    </row>
    <row r="50" spans="2:18">
      <c r="B50" s="55"/>
      <c r="C50" s="33" t="s">
        <v>68</v>
      </c>
      <c r="D50" s="39">
        <v>1483.9406036599996</v>
      </c>
      <c r="E50" s="39">
        <v>1871.9173998748554</v>
      </c>
      <c r="F50" s="77">
        <v>0.18761655000401159</v>
      </c>
      <c r="G50" s="39">
        <v>1699.0947766171319</v>
      </c>
      <c r="H50" s="77">
        <v>1.9553811211712002E-3</v>
      </c>
      <c r="I50" s="39">
        <v>1095</v>
      </c>
      <c r="J50" s="77">
        <v>0.45000000000000023</v>
      </c>
      <c r="K50" s="74">
        <v>9.0829205330513361</v>
      </c>
      <c r="L50" s="39">
        <v>504.05632235326664</v>
      </c>
      <c r="M50" s="77">
        <v>0.29666168673464705</v>
      </c>
      <c r="N50" s="39">
        <v>1.4950700321749808</v>
      </c>
      <c r="O50" s="88"/>
    </row>
    <row r="51" spans="2:18">
      <c r="B51" s="27"/>
      <c r="C51" s="33" t="s">
        <v>69</v>
      </c>
      <c r="D51" s="39">
        <v>3815.3916679350027</v>
      </c>
      <c r="E51" s="39">
        <v>2728.3820375566661</v>
      </c>
      <c r="F51" s="77">
        <v>0.21315848554215569</v>
      </c>
      <c r="G51" s="39">
        <v>4155.2697638719274</v>
      </c>
      <c r="H51" s="77">
        <v>3.7958008936923209E-3</v>
      </c>
      <c r="I51" s="39">
        <v>1370</v>
      </c>
      <c r="J51" s="77">
        <v>0.44999999999999873</v>
      </c>
      <c r="K51" s="74">
        <v>6.0633118646512543</v>
      </c>
      <c r="L51" s="39">
        <v>1797.7326065595876</v>
      </c>
      <c r="M51" s="77">
        <v>0.43263920484537688</v>
      </c>
      <c r="N51" s="39">
        <v>7.0976595074569913</v>
      </c>
      <c r="O51" s="88"/>
    </row>
    <row r="52" spans="2:18">
      <c r="B52" s="38"/>
      <c r="C52" s="33" t="s">
        <v>70</v>
      </c>
      <c r="D52" s="39">
        <v>1419.6913425999994</v>
      </c>
      <c r="E52" s="39">
        <v>930.62063286</v>
      </c>
      <c r="F52" s="77">
        <v>0.22989662484720316</v>
      </c>
      <c r="G52" s="39">
        <v>1535.506362567952</v>
      </c>
      <c r="H52" s="77">
        <v>6.3066922275529418E-3</v>
      </c>
      <c r="I52" s="39">
        <v>648</v>
      </c>
      <c r="J52" s="77">
        <v>0.44999999999999946</v>
      </c>
      <c r="K52" s="74">
        <v>4.9159408593562244</v>
      </c>
      <c r="L52" s="39">
        <v>828.89625113598629</v>
      </c>
      <c r="M52" s="77">
        <v>0.53981948322881312</v>
      </c>
      <c r="N52" s="39">
        <v>4.3577847189744192</v>
      </c>
      <c r="O52" s="88"/>
    </row>
    <row r="53" spans="2:18">
      <c r="B53" s="38"/>
      <c r="C53" s="33" t="s">
        <v>71</v>
      </c>
      <c r="D53" s="39">
        <v>3120.7931175999993</v>
      </c>
      <c r="E53" s="39">
        <v>1797.8935122789198</v>
      </c>
      <c r="F53" s="77">
        <v>0.22543690368231703</v>
      </c>
      <c r="G53" s="39">
        <v>3332.6862982516973</v>
      </c>
      <c r="H53" s="77">
        <v>1.248119186654577E-2</v>
      </c>
      <c r="I53" s="39">
        <v>1098</v>
      </c>
      <c r="J53" s="77">
        <v>0.45000000000000007</v>
      </c>
      <c r="K53" s="74">
        <v>3.8956367288984235</v>
      </c>
      <c r="L53" s="39">
        <v>2268.4326983445781</v>
      </c>
      <c r="M53" s="77">
        <v>0.68066193314821788</v>
      </c>
      <c r="N53" s="39">
        <v>18.718153703769442</v>
      </c>
      <c r="O53" s="88"/>
    </row>
    <row r="54" spans="2:18">
      <c r="B54" s="38"/>
      <c r="C54" s="354" t="s">
        <v>761</v>
      </c>
      <c r="D54" s="39">
        <v>2510.2330730099966</v>
      </c>
      <c r="E54" s="39">
        <v>1223.4308960884657</v>
      </c>
      <c r="F54" s="77">
        <v>0.25920918656848313</v>
      </c>
      <c r="G54" s="39">
        <v>2658.0109506927533</v>
      </c>
      <c r="H54" s="77">
        <v>1.0663745252468741E-2</v>
      </c>
      <c r="I54" s="39">
        <v>885</v>
      </c>
      <c r="J54" s="77">
        <v>0.45000000000000046</v>
      </c>
      <c r="K54" s="74">
        <v>4.0502884257281311</v>
      </c>
      <c r="L54" s="39">
        <v>1747.8006670057716</v>
      </c>
      <c r="M54" s="77">
        <v>0.65755961861264911</v>
      </c>
      <c r="N54" s="39">
        <v>12.754958245406922</v>
      </c>
      <c r="O54" s="88"/>
    </row>
    <row r="55" spans="2:18">
      <c r="B55" s="38"/>
      <c r="C55" s="354" t="s">
        <v>762</v>
      </c>
      <c r="D55" s="39">
        <v>610.56004459000008</v>
      </c>
      <c r="E55" s="39">
        <v>574.46261619045458</v>
      </c>
      <c r="F55" s="77">
        <v>0.15351219848848616</v>
      </c>
      <c r="G55" s="39">
        <v>674.67534755894258</v>
      </c>
      <c r="H55" s="77">
        <v>1.9641366045126011E-2</v>
      </c>
      <c r="I55" s="39">
        <v>213</v>
      </c>
      <c r="J55" s="77">
        <v>0.44999999999999962</v>
      </c>
      <c r="K55" s="74">
        <v>3.3764594163203721</v>
      </c>
      <c r="L55" s="39">
        <v>520.6320313388054</v>
      </c>
      <c r="M55" s="77">
        <v>0.77167786435730223</v>
      </c>
      <c r="N55" s="39">
        <v>5.9631954583625166</v>
      </c>
      <c r="O55" s="88"/>
    </row>
    <row r="56" spans="2:18">
      <c r="B56" s="38"/>
      <c r="C56" s="33" t="s">
        <v>72</v>
      </c>
      <c r="D56" s="39">
        <v>705.98829293999995</v>
      </c>
      <c r="E56" s="39">
        <v>294.25499027000001</v>
      </c>
      <c r="F56" s="77">
        <v>0.23936562217480001</v>
      </c>
      <c r="G56" s="39">
        <v>747.6834642889977</v>
      </c>
      <c r="H56" s="77">
        <v>4.2744382558456633E-2</v>
      </c>
      <c r="I56" s="39">
        <v>214</v>
      </c>
      <c r="J56" s="77">
        <v>0.44999999999999951</v>
      </c>
      <c r="K56" s="74">
        <v>2.6307021390005128</v>
      </c>
      <c r="L56" s="39">
        <v>732.0650589763635</v>
      </c>
      <c r="M56" s="77">
        <v>0.97911093924287029</v>
      </c>
      <c r="N56" s="39">
        <v>14.381670613590476</v>
      </c>
      <c r="O56" s="88"/>
    </row>
    <row r="57" spans="2:18">
      <c r="B57" s="38"/>
      <c r="C57" s="354" t="s">
        <v>763</v>
      </c>
      <c r="D57" s="39">
        <v>512.34981217000018</v>
      </c>
      <c r="E57" s="39">
        <v>253.01947015000002</v>
      </c>
      <c r="F57" s="77">
        <v>0.23591897525763694</v>
      </c>
      <c r="G57" s="39">
        <v>543.86243749688037</v>
      </c>
      <c r="H57" s="77">
        <v>3.3272326180856779E-2</v>
      </c>
      <c r="I57" s="39">
        <v>151</v>
      </c>
      <c r="J57" s="77">
        <v>0.44999999999999968</v>
      </c>
      <c r="K57" s="74">
        <v>2.8992737814272669</v>
      </c>
      <c r="L57" s="39">
        <v>487.76229608842959</v>
      </c>
      <c r="M57" s="77">
        <v>0.89684865594570018</v>
      </c>
      <c r="N57" s="39">
        <v>8.1430057880604121</v>
      </c>
      <c r="O57" s="88"/>
    </row>
    <row r="58" spans="2:18">
      <c r="B58" s="38"/>
      <c r="C58" s="354" t="s">
        <v>764</v>
      </c>
      <c r="D58" s="39">
        <v>193.63848076999994</v>
      </c>
      <c r="E58" s="39">
        <v>41.235520120000018</v>
      </c>
      <c r="F58" s="77">
        <v>0.26051410712750322</v>
      </c>
      <c r="G58" s="39">
        <v>203.82102679211704</v>
      </c>
      <c r="H58" s="77">
        <v>6.8018986217889169E-2</v>
      </c>
      <c r="I58" s="39">
        <v>63</v>
      </c>
      <c r="J58" s="77">
        <v>0.45000000000000007</v>
      </c>
      <c r="K58" s="74">
        <v>2.0944858497299452</v>
      </c>
      <c r="L58" s="39">
        <v>244.30276288793405</v>
      </c>
      <c r="M58" s="77">
        <v>1.1986141309017422</v>
      </c>
      <c r="N58" s="39">
        <v>6.2386648255300612</v>
      </c>
      <c r="O58" s="88"/>
    </row>
    <row r="59" spans="2:18">
      <c r="B59" s="38"/>
      <c r="C59" s="33" t="s">
        <v>73</v>
      </c>
      <c r="D59" s="39">
        <v>778.8263207199999</v>
      </c>
      <c r="E59" s="39">
        <v>249.04481894999995</v>
      </c>
      <c r="F59" s="77">
        <v>0.21509697237486572</v>
      </c>
      <c r="G59" s="39">
        <v>705.86196340975573</v>
      </c>
      <c r="H59" s="77">
        <v>0.2499972599784841</v>
      </c>
      <c r="I59" s="39">
        <v>379</v>
      </c>
      <c r="J59" s="77">
        <v>0.44999999999999996</v>
      </c>
      <c r="K59" s="74">
        <v>1.4075486627606726</v>
      </c>
      <c r="L59" s="39">
        <v>1304.4370677628165</v>
      </c>
      <c r="M59" s="77">
        <v>1.848005892627459</v>
      </c>
      <c r="N59" s="39">
        <v>79.408600548962355</v>
      </c>
      <c r="O59" s="88"/>
    </row>
    <row r="60" spans="2:18">
      <c r="B60" s="38"/>
      <c r="C60" s="354" t="s">
        <v>765</v>
      </c>
      <c r="D60" s="39">
        <v>2.0213060000000001E-2</v>
      </c>
      <c r="E60" s="39">
        <v>0</v>
      </c>
      <c r="F60" s="588" t="s">
        <v>177</v>
      </c>
      <c r="G60" s="39">
        <v>2.0213060000000001E-2</v>
      </c>
      <c r="H60" s="77">
        <v>0.15429200291021655</v>
      </c>
      <c r="I60" s="39">
        <v>3</v>
      </c>
      <c r="J60" s="77">
        <v>0.45</v>
      </c>
      <c r="K60" s="74">
        <v>1.7860034466483379</v>
      </c>
      <c r="L60" s="39">
        <v>2.8309205795862581E-2</v>
      </c>
      <c r="M60" s="77">
        <v>1.4005403336190849</v>
      </c>
      <c r="N60" s="39">
        <v>1.4034210805549722E-3</v>
      </c>
      <c r="O60" s="88"/>
    </row>
    <row r="61" spans="2:18">
      <c r="B61" s="38"/>
      <c r="C61" s="354" t="s">
        <v>766</v>
      </c>
      <c r="D61" s="39">
        <v>778.80610765999995</v>
      </c>
      <c r="E61" s="39">
        <v>249.04481894999995</v>
      </c>
      <c r="F61" s="77">
        <v>0.21509697237486572</v>
      </c>
      <c r="G61" s="39">
        <v>705.84175034975578</v>
      </c>
      <c r="H61" s="77">
        <v>0.25000000067227623</v>
      </c>
      <c r="I61" s="39">
        <v>376</v>
      </c>
      <c r="J61" s="77">
        <v>0.44999999999999996</v>
      </c>
      <c r="K61" s="74">
        <v>0</v>
      </c>
      <c r="L61" s="39">
        <v>1304.4087585570205</v>
      </c>
      <c r="M61" s="77">
        <v>1.8480187066161293</v>
      </c>
      <c r="N61" s="39">
        <v>79.407197127881801</v>
      </c>
      <c r="O61" s="88"/>
    </row>
    <row r="62" spans="2:18">
      <c r="B62" s="38"/>
      <c r="C62" s="354" t="s">
        <v>767</v>
      </c>
      <c r="D62" s="39" t="s">
        <v>892</v>
      </c>
      <c r="E62" s="39" t="s">
        <v>892</v>
      </c>
      <c r="F62" s="77">
        <v>0</v>
      </c>
      <c r="G62" s="39" t="s">
        <v>892</v>
      </c>
      <c r="H62" s="77">
        <v>0</v>
      </c>
      <c r="I62" s="39" t="s">
        <v>892</v>
      </c>
      <c r="J62" s="77">
        <v>0</v>
      </c>
      <c r="K62" s="74">
        <v>0</v>
      </c>
      <c r="L62" s="39" t="s">
        <v>892</v>
      </c>
      <c r="M62" s="77">
        <v>0</v>
      </c>
      <c r="N62" s="39" t="s">
        <v>892</v>
      </c>
      <c r="O62" s="88"/>
    </row>
    <row r="63" spans="2:18">
      <c r="B63" s="38"/>
      <c r="C63" s="33" t="s">
        <v>74</v>
      </c>
      <c r="D63" s="39">
        <v>253.28273146999999</v>
      </c>
      <c r="E63" s="39">
        <v>109.40004412999994</v>
      </c>
      <c r="F63" s="77">
        <v>0.15993351762052921</v>
      </c>
      <c r="G63" s="39">
        <v>234.46733966435875</v>
      </c>
      <c r="H63" s="77">
        <v>1</v>
      </c>
      <c r="I63" s="39">
        <v>149</v>
      </c>
      <c r="J63" s="77">
        <v>0.45</v>
      </c>
      <c r="K63" s="74">
        <v>1.4075404492660217</v>
      </c>
      <c r="L63" s="39">
        <v>0</v>
      </c>
      <c r="M63" s="77">
        <v>0</v>
      </c>
      <c r="N63" s="39">
        <v>105.51030284896143</v>
      </c>
      <c r="O63" s="88"/>
    </row>
    <row r="64" spans="2:18" ht="13.5" thickBot="1">
      <c r="B64" s="40"/>
      <c r="C64" s="24" t="s">
        <v>66</v>
      </c>
      <c r="D64" s="41">
        <v>25020.746866487767</v>
      </c>
      <c r="E64" s="41">
        <v>24955.252703088729</v>
      </c>
      <c r="F64" s="78">
        <v>0.14863518740354426</v>
      </c>
      <c r="G64" s="41">
        <v>26685.50293202273</v>
      </c>
      <c r="H64" s="78">
        <v>1.9600663329548736E-2</v>
      </c>
      <c r="I64" s="41">
        <v>11155</v>
      </c>
      <c r="J64" s="78">
        <v>0.44999999999999979</v>
      </c>
      <c r="K64" s="75">
        <v>7.2552546200158705</v>
      </c>
      <c r="L64" s="111">
        <v>9839.6479261194818</v>
      </c>
      <c r="M64" s="78">
        <v>0.36872634370746182</v>
      </c>
      <c r="N64" s="41">
        <v>235.37410143761784</v>
      </c>
      <c r="O64" s="41">
        <v>590.15414518956402</v>
      </c>
      <c r="Q64" s="104"/>
      <c r="R64" s="73"/>
    </row>
    <row r="66" spans="2:15" ht="63.75">
      <c r="B66" s="66" t="s">
        <v>1162</v>
      </c>
      <c r="C66" s="11" t="s">
        <v>114</v>
      </c>
      <c r="D66" s="285" t="s">
        <v>757</v>
      </c>
      <c r="E66" s="285" t="s">
        <v>758</v>
      </c>
      <c r="F66" s="285" t="s">
        <v>756</v>
      </c>
      <c r="G66" s="286" t="s">
        <v>755</v>
      </c>
      <c r="H66" s="285" t="s">
        <v>520</v>
      </c>
      <c r="I66" s="285" t="s">
        <v>65</v>
      </c>
      <c r="J66" s="285" t="s">
        <v>521</v>
      </c>
      <c r="K66" s="285" t="s">
        <v>522</v>
      </c>
      <c r="L66" s="285" t="s">
        <v>754</v>
      </c>
      <c r="M66" s="285" t="s">
        <v>753</v>
      </c>
      <c r="N66" s="285" t="s">
        <v>752</v>
      </c>
      <c r="O66" s="285" t="s">
        <v>64</v>
      </c>
    </row>
    <row r="67" spans="2:15">
      <c r="B67" s="55" t="s">
        <v>77</v>
      </c>
      <c r="C67" s="97"/>
      <c r="D67" s="88"/>
      <c r="E67" s="85"/>
      <c r="F67" s="85"/>
      <c r="G67" s="85"/>
      <c r="H67" s="85"/>
      <c r="I67" s="85"/>
      <c r="J67" s="85"/>
      <c r="K67" s="85"/>
      <c r="L67" s="85"/>
      <c r="M67" s="85"/>
      <c r="N67" s="85"/>
      <c r="O67" s="85"/>
    </row>
    <row r="68" spans="2:15">
      <c r="B68" s="27"/>
      <c r="C68" s="33" t="s">
        <v>67</v>
      </c>
      <c r="D68" s="39">
        <v>33060.205418590929</v>
      </c>
      <c r="E68" s="39">
        <v>19520.755698514458</v>
      </c>
      <c r="F68" s="77">
        <v>0.11772423485740746</v>
      </c>
      <c r="G68" s="39">
        <v>21590.378936542293</v>
      </c>
      <c r="H68" s="77">
        <v>7.0319314337125396E-4</v>
      </c>
      <c r="I68" s="39">
        <v>2293</v>
      </c>
      <c r="J68" s="77">
        <v>0.44999999999999979</v>
      </c>
      <c r="K68" s="74">
        <v>16.919695442993671</v>
      </c>
      <c r="L68" s="39">
        <v>5290.1656013685906</v>
      </c>
      <c r="M68" s="77">
        <v>0.24502421272536554</v>
      </c>
      <c r="N68" s="39">
        <v>6.8319928939336494</v>
      </c>
      <c r="O68" s="88"/>
    </row>
    <row r="69" spans="2:15">
      <c r="B69" s="27"/>
      <c r="C69" s="354" t="s">
        <v>759</v>
      </c>
      <c r="D69" s="39">
        <v>23388.652528771403</v>
      </c>
      <c r="E69" s="39">
        <v>13996.605534176375</v>
      </c>
      <c r="F69" s="77">
        <v>0.11936499010983527</v>
      </c>
      <c r="G69" s="39">
        <v>13539.729727850632</v>
      </c>
      <c r="H69" s="77">
        <v>3.832805098730239E-4</v>
      </c>
      <c r="I69" s="39">
        <v>1817</v>
      </c>
      <c r="J69" s="77">
        <v>0.44999999999999912</v>
      </c>
      <c r="K69" s="74">
        <v>25.189167627261625</v>
      </c>
      <c r="L69" s="39">
        <v>2496.9785260012636</v>
      </c>
      <c r="M69" s="77">
        <v>0.18441863879048398</v>
      </c>
      <c r="N69" s="39">
        <v>2.3352815311350845</v>
      </c>
      <c r="O69" s="88"/>
    </row>
    <row r="70" spans="2:15">
      <c r="B70" s="27"/>
      <c r="C70" s="354" t="s">
        <v>760</v>
      </c>
      <c r="D70" s="39">
        <v>9671.5528898195535</v>
      </c>
      <c r="E70" s="39">
        <v>5524.1501643380934</v>
      </c>
      <c r="F70" s="77">
        <v>0.11356703359328996</v>
      </c>
      <c r="G70" s="39">
        <v>8050.6492086916533</v>
      </c>
      <c r="H70" s="77">
        <v>1.2412280871139964E-3</v>
      </c>
      <c r="I70" s="39">
        <v>476</v>
      </c>
      <c r="J70" s="77">
        <v>0.45000000000000062</v>
      </c>
      <c r="K70" s="74">
        <v>9.5271743162924221</v>
      </c>
      <c r="L70" s="39">
        <v>2793.1870753673311</v>
      </c>
      <c r="M70" s="77">
        <v>0.34695178028024704</v>
      </c>
      <c r="N70" s="39">
        <v>4.4967113627985666</v>
      </c>
      <c r="O70" s="88"/>
    </row>
    <row r="71" spans="2:15">
      <c r="B71" s="55"/>
      <c r="C71" s="33" t="s">
        <v>68</v>
      </c>
      <c r="D71" s="39">
        <v>342.10244017999997</v>
      </c>
      <c r="E71" s="39">
        <v>532.19581878466261</v>
      </c>
      <c r="F71" s="77">
        <v>0.23390358664448785</v>
      </c>
      <c r="G71" s="39">
        <v>371.27511339067559</v>
      </c>
      <c r="H71" s="77">
        <v>1.9729377413459977E-3</v>
      </c>
      <c r="I71" s="39">
        <v>273</v>
      </c>
      <c r="J71" s="77">
        <v>0.45000000000000046</v>
      </c>
      <c r="K71" s="74">
        <v>7.4887406376411887</v>
      </c>
      <c r="L71" s="39">
        <v>158.11556633430263</v>
      </c>
      <c r="M71" s="77">
        <v>0.42587170707540783</v>
      </c>
      <c r="N71" s="39">
        <v>0.32962620763394046</v>
      </c>
      <c r="O71" s="88"/>
    </row>
    <row r="72" spans="2:15">
      <c r="B72" s="27"/>
      <c r="C72" s="33" t="s">
        <v>69</v>
      </c>
      <c r="D72" s="39">
        <v>11369.602021050001</v>
      </c>
      <c r="E72" s="39">
        <v>2425.1627388287156</v>
      </c>
      <c r="F72" s="77">
        <v>0.17122248401096019</v>
      </c>
      <c r="G72" s="39">
        <v>5799.2014966095549</v>
      </c>
      <c r="H72" s="77">
        <v>3.9020863633287169E-3</v>
      </c>
      <c r="I72" s="39">
        <v>638</v>
      </c>
      <c r="J72" s="77">
        <v>0.44999999999999968</v>
      </c>
      <c r="K72" s="74">
        <v>7.8705557067783731</v>
      </c>
      <c r="L72" s="39">
        <v>3770.3221998146146</v>
      </c>
      <c r="M72" s="77">
        <v>0.65014505911182696</v>
      </c>
      <c r="N72" s="39">
        <v>10.183043285152038</v>
      </c>
      <c r="O72" s="88"/>
    </row>
    <row r="73" spans="2:15">
      <c r="B73" s="38"/>
      <c r="C73" s="33" t="s">
        <v>70</v>
      </c>
      <c r="D73" s="39">
        <v>360.86227916000001</v>
      </c>
      <c r="E73" s="39">
        <v>323.00963285</v>
      </c>
      <c r="F73" s="77">
        <v>0.16608537664544765</v>
      </c>
      <c r="G73" s="39">
        <v>401.81123289963659</v>
      </c>
      <c r="H73" s="77">
        <v>5.9104911160136643E-3</v>
      </c>
      <c r="I73" s="39">
        <v>215</v>
      </c>
      <c r="J73" s="77">
        <v>0.44999999999999984</v>
      </c>
      <c r="K73" s="74">
        <v>3.4263133537364761</v>
      </c>
      <c r="L73" s="39">
        <v>305.46040539752704</v>
      </c>
      <c r="M73" s="77">
        <v>0.76020872585666166</v>
      </c>
      <c r="N73" s="39">
        <v>1.0687057750655098</v>
      </c>
      <c r="O73" s="88"/>
    </row>
    <row r="74" spans="2:15">
      <c r="B74" s="38"/>
      <c r="C74" s="33" t="s">
        <v>71</v>
      </c>
      <c r="D74" s="39">
        <v>2280.7035949900005</v>
      </c>
      <c r="E74" s="39">
        <v>1254.3338820994418</v>
      </c>
      <c r="F74" s="77">
        <v>0.27329458049716299</v>
      </c>
      <c r="G74" s="39">
        <v>2435.4135438796402</v>
      </c>
      <c r="H74" s="77">
        <v>1.3163733808830869E-2</v>
      </c>
      <c r="I74" s="39">
        <v>803</v>
      </c>
      <c r="J74" s="77">
        <v>0.45000000000000034</v>
      </c>
      <c r="K74" s="74">
        <v>2.5855377673981423</v>
      </c>
      <c r="L74" s="39">
        <v>2522.1504589554474</v>
      </c>
      <c r="M74" s="77">
        <v>1.0356148610956786</v>
      </c>
      <c r="N74" s="39">
        <v>14.426611022723861</v>
      </c>
      <c r="O74" s="88"/>
    </row>
    <row r="75" spans="2:15">
      <c r="B75" s="38"/>
      <c r="C75" s="354" t="s">
        <v>761</v>
      </c>
      <c r="D75" s="39">
        <v>1394.7811809399998</v>
      </c>
      <c r="E75" s="39">
        <v>964.16493537999997</v>
      </c>
      <c r="F75" s="77">
        <v>0.27924227970367382</v>
      </c>
      <c r="G75" s="39">
        <v>1520.0755921477651</v>
      </c>
      <c r="H75" s="77">
        <v>9.6510158059082453E-3</v>
      </c>
      <c r="I75" s="39">
        <v>652</v>
      </c>
      <c r="J75" s="77">
        <v>0.45000000000000046</v>
      </c>
      <c r="K75" s="74">
        <v>2.8453327589872863</v>
      </c>
      <c r="L75" s="39">
        <v>1431.5708852069761</v>
      </c>
      <c r="M75" s="77">
        <v>0.94177611468931111</v>
      </c>
      <c r="N75" s="39">
        <v>6.6016231046970439</v>
      </c>
      <c r="O75" s="88"/>
    </row>
    <row r="76" spans="2:15">
      <c r="B76" s="38"/>
      <c r="C76" s="354" t="s">
        <v>762</v>
      </c>
      <c r="D76" s="39">
        <v>885.9224140499997</v>
      </c>
      <c r="E76" s="39">
        <v>290.16894671944118</v>
      </c>
      <c r="F76" s="77">
        <v>0.25353173858751621</v>
      </c>
      <c r="G76" s="39">
        <v>915.3379517318748</v>
      </c>
      <c r="H76" s="77">
        <v>1.899720426445645E-2</v>
      </c>
      <c r="I76" s="39">
        <v>151</v>
      </c>
      <c r="J76" s="77">
        <v>0.44999999999999979</v>
      </c>
      <c r="K76" s="74">
        <v>2.2445127243531062</v>
      </c>
      <c r="L76" s="39">
        <v>1090.5795737484716</v>
      </c>
      <c r="M76" s="77">
        <v>1.1914501869883456</v>
      </c>
      <c r="N76" s="39">
        <v>7.8249879180268183</v>
      </c>
      <c r="O76" s="88"/>
    </row>
    <row r="77" spans="2:15">
      <c r="B77" s="38"/>
      <c r="C77" s="33" t="s">
        <v>72</v>
      </c>
      <c r="D77" s="39">
        <v>112.26868298000002</v>
      </c>
      <c r="E77" s="39">
        <v>224.62027944999997</v>
      </c>
      <c r="F77" s="77">
        <v>0.26662248799459415</v>
      </c>
      <c r="G77" s="39">
        <v>164.20225398098438</v>
      </c>
      <c r="H77" s="77">
        <v>3.5378110426468969E-2</v>
      </c>
      <c r="I77" s="39">
        <v>91</v>
      </c>
      <c r="J77" s="77">
        <v>0.45000000000000007</v>
      </c>
      <c r="K77" s="74">
        <v>1.8795628552064187</v>
      </c>
      <c r="L77" s="39">
        <v>226.93343481581306</v>
      </c>
      <c r="M77" s="77">
        <v>1.3820360519660913</v>
      </c>
      <c r="N77" s="39">
        <v>2.614124463126466</v>
      </c>
      <c r="O77" s="88"/>
    </row>
    <row r="78" spans="2:15">
      <c r="B78" s="38"/>
      <c r="C78" s="354" t="s">
        <v>763</v>
      </c>
      <c r="D78" s="39">
        <v>104.94926984</v>
      </c>
      <c r="E78" s="39">
        <v>217.98251451999994</v>
      </c>
      <c r="F78" s="77">
        <v>0.27444285199999907</v>
      </c>
      <c r="G78" s="39">
        <v>156.96727761753209</v>
      </c>
      <c r="H78" s="77">
        <v>3.4168599935045493E-2</v>
      </c>
      <c r="I78" s="39">
        <v>74</v>
      </c>
      <c r="J78" s="77">
        <v>0.45000000000000012</v>
      </c>
      <c r="K78" s="74">
        <v>1.8931360651515792</v>
      </c>
      <c r="L78" s="39">
        <v>215.66126006398727</v>
      </c>
      <c r="M78" s="77">
        <v>1.3739249564451865</v>
      </c>
      <c r="N78" s="39">
        <v>2.4135084503130035</v>
      </c>
      <c r="O78" s="88"/>
    </row>
    <row r="79" spans="2:15">
      <c r="B79" s="38"/>
      <c r="C79" s="354" t="s">
        <v>764</v>
      </c>
      <c r="D79" s="39">
        <v>7.3194131399999991</v>
      </c>
      <c r="E79" s="39">
        <v>6.6377649300000012</v>
      </c>
      <c r="F79" s="77">
        <v>9.8037201808531035E-3</v>
      </c>
      <c r="G79" s="39">
        <v>7.2349763634522963</v>
      </c>
      <c r="H79" s="77">
        <v>6.1619187045272909E-2</v>
      </c>
      <c r="I79" s="39">
        <v>17</v>
      </c>
      <c r="J79" s="77">
        <v>0.45</v>
      </c>
      <c r="K79" s="74">
        <v>1.6198777789604142</v>
      </c>
      <c r="L79" s="39">
        <v>11.272174751825712</v>
      </c>
      <c r="M79" s="77">
        <v>1.5580112754434758</v>
      </c>
      <c r="N79" s="39">
        <v>0.200616012813463</v>
      </c>
      <c r="O79" s="88"/>
    </row>
    <row r="80" spans="2:15">
      <c r="B80" s="38"/>
      <c r="C80" s="33" t="s">
        <v>73</v>
      </c>
      <c r="D80" s="39">
        <v>261.50143977999954</v>
      </c>
      <c r="E80" s="39">
        <v>68.849551679999976</v>
      </c>
      <c r="F80" s="77">
        <v>0.45565031615322799</v>
      </c>
      <c r="G80" s="39">
        <v>289.12871887832802</v>
      </c>
      <c r="H80" s="77">
        <v>0.18632320528873841</v>
      </c>
      <c r="I80" s="39">
        <v>646</v>
      </c>
      <c r="J80" s="77">
        <v>0.45000000000000212</v>
      </c>
      <c r="K80" s="74">
        <v>1.0759523791412984</v>
      </c>
      <c r="L80" s="39">
        <v>684.30909696658739</v>
      </c>
      <c r="M80" s="77">
        <v>2.3667973891398879</v>
      </c>
      <c r="N80" s="39">
        <v>24.242125339096393</v>
      </c>
      <c r="O80" s="88"/>
    </row>
    <row r="81" spans="2:18">
      <c r="B81" s="38"/>
      <c r="C81" s="354" t="s">
        <v>765</v>
      </c>
      <c r="D81" s="39">
        <v>155.30537465</v>
      </c>
      <c r="E81" s="39">
        <v>40.851316619999999</v>
      </c>
      <c r="F81" s="77">
        <v>0.53393049489429167</v>
      </c>
      <c r="G81" s="39">
        <v>177.11713834999998</v>
      </c>
      <c r="H81" s="77">
        <v>0.143339344071134</v>
      </c>
      <c r="I81" s="39">
        <v>42</v>
      </c>
      <c r="J81" s="77">
        <v>0.45000000000000007</v>
      </c>
      <c r="K81" s="74">
        <v>1.0812876503637951</v>
      </c>
      <c r="L81" s="39">
        <v>409.72952196657405</v>
      </c>
      <c r="M81" s="77">
        <v>2.3133251010238793</v>
      </c>
      <c r="N81" s="39">
        <v>11.42453449568038</v>
      </c>
      <c r="O81" s="88"/>
    </row>
    <row r="82" spans="2:18">
      <c r="B82" s="38"/>
      <c r="C82" s="354" t="s">
        <v>766</v>
      </c>
      <c r="D82" s="39">
        <v>106.19606513000002</v>
      </c>
      <c r="E82" s="39">
        <v>27.998235060000006</v>
      </c>
      <c r="F82" s="77">
        <v>0.34143424646281961</v>
      </c>
      <c r="G82" s="39">
        <v>112.01158052832857</v>
      </c>
      <c r="H82" s="77">
        <v>0.25429098556811808</v>
      </c>
      <c r="I82" s="39">
        <v>604</v>
      </c>
      <c r="J82" s="77">
        <v>0.45000000000000029</v>
      </c>
      <c r="K82" s="74">
        <v>0</v>
      </c>
      <c r="L82" s="39">
        <v>274.57957500001419</v>
      </c>
      <c r="M82" s="77">
        <v>2.4513498845824335</v>
      </c>
      <c r="N82" s="39">
        <v>12.817590843416083</v>
      </c>
      <c r="O82" s="88"/>
    </row>
    <row r="83" spans="2:18">
      <c r="B83" s="38"/>
      <c r="C83" s="354" t="s">
        <v>767</v>
      </c>
      <c r="D83" s="39" t="s">
        <v>892</v>
      </c>
      <c r="E83" s="39" t="s">
        <v>892</v>
      </c>
      <c r="F83" s="77">
        <v>0</v>
      </c>
      <c r="G83" s="39" t="s">
        <v>892</v>
      </c>
      <c r="H83" s="77">
        <v>0</v>
      </c>
      <c r="I83" s="39" t="s">
        <v>892</v>
      </c>
      <c r="J83" s="77">
        <v>0</v>
      </c>
      <c r="K83" s="74">
        <v>0</v>
      </c>
      <c r="L83" s="39" t="s">
        <v>892</v>
      </c>
      <c r="M83" s="77">
        <v>0</v>
      </c>
      <c r="N83" s="39" t="s">
        <v>892</v>
      </c>
      <c r="O83" s="88"/>
    </row>
    <row r="84" spans="2:18">
      <c r="B84" s="38"/>
      <c r="C84" s="33" t="s">
        <v>74</v>
      </c>
      <c r="D84" s="39">
        <v>851.66484460000038</v>
      </c>
      <c r="E84" s="39">
        <v>340.94717507510086</v>
      </c>
      <c r="F84" s="77">
        <v>0.20564791749640007</v>
      </c>
      <c r="G84" s="39">
        <v>775.6588505416496</v>
      </c>
      <c r="H84" s="77">
        <v>1</v>
      </c>
      <c r="I84" s="39">
        <v>410</v>
      </c>
      <c r="J84" s="77">
        <v>0.45000000000000012</v>
      </c>
      <c r="K84" s="74">
        <v>1.0679910508904311</v>
      </c>
      <c r="L84" s="39">
        <v>0</v>
      </c>
      <c r="M84" s="77">
        <v>0</v>
      </c>
      <c r="N84" s="39">
        <v>349.04648274374239</v>
      </c>
      <c r="O84" s="88"/>
    </row>
    <row r="85" spans="2:18" ht="13.5" thickBot="1">
      <c r="B85" s="40"/>
      <c r="C85" s="24" t="s">
        <v>66</v>
      </c>
      <c r="D85" s="41">
        <v>48638.910721330933</v>
      </c>
      <c r="E85" s="41">
        <v>24689.874777282377</v>
      </c>
      <c r="F85" s="78">
        <v>0.13753070848215027</v>
      </c>
      <c r="G85" s="41">
        <v>31827.070146722763</v>
      </c>
      <c r="H85" s="78">
        <v>2.8539137689755648E-2</v>
      </c>
      <c r="I85" s="41">
        <v>5369</v>
      </c>
      <c r="J85" s="78">
        <v>0.44999999999999962</v>
      </c>
      <c r="K85" s="75">
        <v>10.116527684330441</v>
      </c>
      <c r="L85" s="111">
        <v>12957.456763652885</v>
      </c>
      <c r="M85" s="78">
        <v>0.40712062731250637</v>
      </c>
      <c r="N85" s="41">
        <v>408.74271173047424</v>
      </c>
      <c r="O85" s="41">
        <v>825.62412198308539</v>
      </c>
    </row>
    <row r="86" spans="2:18" s="38" customFormat="1" thickBot="1">
      <c r="B86" s="685" t="s">
        <v>78</v>
      </c>
      <c r="C86" s="685"/>
      <c r="D86" s="79">
        <v>84253.62809522872</v>
      </c>
      <c r="E86" s="79">
        <v>66479.705331301113</v>
      </c>
      <c r="F86" s="78">
        <v>0.35880718357688013</v>
      </c>
      <c r="G86" s="79">
        <v>80602.398424089959</v>
      </c>
      <c r="H86" s="78">
        <v>2.0044003175792857E-2</v>
      </c>
      <c r="I86" s="79">
        <v>165267</v>
      </c>
      <c r="J86" s="78">
        <v>0.5372218017253404</v>
      </c>
      <c r="K86" s="75">
        <v>1.8881357447118809</v>
      </c>
      <c r="L86" s="41">
        <v>27939.160581240121</v>
      </c>
      <c r="M86" s="78">
        <v>0.34662939475123727</v>
      </c>
      <c r="N86" s="41">
        <v>733.58990594671707</v>
      </c>
      <c r="O86" s="79">
        <v>1775.2247265309463</v>
      </c>
      <c r="P86" s="80"/>
      <c r="R86" s="107"/>
    </row>
    <row r="88" spans="2:18">
      <c r="L88" s="73"/>
    </row>
    <row r="89" spans="2:18">
      <c r="L89" s="73"/>
    </row>
    <row r="90" spans="2:18">
      <c r="L90" s="73"/>
    </row>
  </sheetData>
  <mergeCells count="2">
    <mergeCell ref="B2:I2"/>
    <mergeCell ref="B86:C86"/>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119A5-9FEA-452D-BBE3-5B5D05A5E6FF}">
  <dimension ref="A1:M25"/>
  <sheetViews>
    <sheetView workbookViewId="0"/>
  </sheetViews>
  <sheetFormatPr defaultColWidth="9.140625" defaultRowHeight="12.75"/>
  <cols>
    <col min="1" max="1" width="3.7109375" style="32" customWidth="1"/>
    <col min="2" max="2" width="9.140625" style="32"/>
    <col min="3" max="3" width="59.85546875" style="32" bestFit="1" customWidth="1"/>
    <col min="4" max="8" width="26.28515625" style="32" customWidth="1"/>
    <col min="9" max="16384" width="9.140625" style="32"/>
  </cols>
  <sheetData>
    <row r="1" spans="1:13" ht="21" customHeight="1">
      <c r="A1" s="20"/>
      <c r="B1" s="20"/>
      <c r="C1" s="20"/>
      <c r="D1" s="20"/>
      <c r="E1" s="20"/>
      <c r="F1" s="20"/>
      <c r="G1" s="20"/>
      <c r="H1" s="20"/>
      <c r="I1" s="20"/>
      <c r="J1" s="20"/>
      <c r="K1" s="20"/>
    </row>
    <row r="2" spans="1:13" ht="48" customHeight="1">
      <c r="A2" s="31"/>
      <c r="B2" s="615" t="s">
        <v>1156</v>
      </c>
      <c r="C2" s="615"/>
      <c r="D2" s="615"/>
      <c r="E2" s="615"/>
      <c r="F2" s="615"/>
      <c r="G2" s="615"/>
      <c r="H2" s="615"/>
      <c r="I2" s="615"/>
      <c r="J2" s="615"/>
      <c r="K2" s="615"/>
      <c r="L2" s="615"/>
    </row>
    <row r="3" spans="1:13" ht="51">
      <c r="A3" s="62"/>
      <c r="B3" s="15" t="s">
        <v>1162</v>
      </c>
      <c r="C3" s="10"/>
      <c r="D3" s="418" t="s">
        <v>1157</v>
      </c>
      <c r="E3" s="418" t="s">
        <v>1158</v>
      </c>
      <c r="F3" s="418" t="s">
        <v>1159</v>
      </c>
      <c r="G3" s="418" t="s">
        <v>1160</v>
      </c>
      <c r="H3" s="418" t="s">
        <v>1161</v>
      </c>
      <c r="I3" s="63"/>
      <c r="J3" s="63"/>
      <c r="K3" s="63"/>
      <c r="L3" s="63"/>
    </row>
    <row r="4" spans="1:13" ht="12.75" customHeight="1">
      <c r="A4" s="51"/>
      <c r="B4" s="51">
        <v>1</v>
      </c>
      <c r="C4" s="532" t="s">
        <v>516</v>
      </c>
      <c r="D4" s="532"/>
      <c r="E4" s="532">
        <v>19310.655091860001</v>
      </c>
      <c r="F4" s="585">
        <v>1</v>
      </c>
      <c r="G4" s="585"/>
      <c r="H4" s="585"/>
      <c r="I4" s="39"/>
      <c r="J4" s="39"/>
      <c r="K4" s="39"/>
      <c r="L4" s="39"/>
      <c r="M4" s="81"/>
    </row>
    <row r="5" spans="1:13" ht="12.75" customHeight="1">
      <c r="A5" s="51"/>
      <c r="B5" s="51">
        <v>1.1000000000000001</v>
      </c>
      <c r="C5" s="535" t="s">
        <v>1170</v>
      </c>
      <c r="D5" s="537"/>
      <c r="E5" s="35">
        <v>188.27021500000001</v>
      </c>
      <c r="F5" s="586">
        <v>1</v>
      </c>
      <c r="G5" s="586"/>
      <c r="H5" s="586"/>
      <c r="I5" s="38"/>
      <c r="J5" s="38"/>
      <c r="K5" s="38"/>
      <c r="L5" s="81"/>
      <c r="M5" s="81"/>
    </row>
    <row r="6" spans="1:13" ht="12.75" customHeight="1">
      <c r="A6" s="50"/>
      <c r="B6" s="51">
        <v>1.2</v>
      </c>
      <c r="C6" s="535" t="s">
        <v>1171</v>
      </c>
      <c r="D6" s="537"/>
      <c r="E6" s="35">
        <v>8.6771000000000001E-2</v>
      </c>
      <c r="F6" s="586">
        <v>1</v>
      </c>
      <c r="G6" s="586"/>
      <c r="H6" s="586"/>
      <c r="I6" s="49"/>
      <c r="J6" s="49"/>
      <c r="K6" s="49"/>
      <c r="L6" s="81"/>
      <c r="M6" s="81"/>
    </row>
    <row r="7" spans="1:13" ht="12.75" customHeight="1">
      <c r="A7" s="51"/>
      <c r="B7" s="51">
        <v>2</v>
      </c>
      <c r="C7" s="86" t="s">
        <v>20</v>
      </c>
      <c r="D7" s="35"/>
      <c r="E7" s="35">
        <v>3020.78676292</v>
      </c>
      <c r="F7" s="586">
        <v>1</v>
      </c>
      <c r="G7" s="586"/>
      <c r="H7" s="586"/>
      <c r="I7" s="38"/>
      <c r="J7" s="38"/>
      <c r="K7" s="38"/>
      <c r="L7" s="81"/>
      <c r="M7" s="81"/>
    </row>
    <row r="8" spans="1:13" ht="12.75" customHeight="1">
      <c r="B8" s="51">
        <v>3</v>
      </c>
      <c r="C8" s="86" t="s">
        <v>21</v>
      </c>
      <c r="D8" s="35">
        <v>81172.907300794424</v>
      </c>
      <c r="E8" s="35">
        <v>490.15020099999998</v>
      </c>
      <c r="F8" s="586">
        <v>6.0021044520556883E-3</v>
      </c>
      <c r="G8" s="586">
        <v>0.99399789554794438</v>
      </c>
      <c r="H8" s="586"/>
      <c r="I8" s="81"/>
      <c r="J8" s="81"/>
      <c r="K8" s="81"/>
      <c r="L8" s="81"/>
      <c r="M8" s="81"/>
    </row>
    <row r="9" spans="1:13" ht="12.75" customHeight="1">
      <c r="B9" s="51">
        <v>3.1</v>
      </c>
      <c r="C9" s="535" t="s">
        <v>1168</v>
      </c>
      <c r="D9" s="537"/>
      <c r="E9" s="35"/>
      <c r="F9" s="586"/>
      <c r="G9" s="586"/>
      <c r="H9" s="586"/>
      <c r="I9" s="81"/>
      <c r="J9" s="81"/>
      <c r="K9" s="81"/>
      <c r="L9" s="81"/>
      <c r="M9" s="81"/>
    </row>
    <row r="10" spans="1:13" ht="12.75" customHeight="1">
      <c r="B10" s="51">
        <v>3.2</v>
      </c>
      <c r="C10" s="535" t="s">
        <v>1169</v>
      </c>
      <c r="D10" s="538"/>
      <c r="E10" s="534"/>
      <c r="F10" s="585"/>
      <c r="G10" s="585"/>
      <c r="H10" s="585"/>
      <c r="I10" s="81"/>
      <c r="J10" s="81"/>
      <c r="K10" s="81"/>
      <c r="L10" s="81"/>
      <c r="M10" s="81"/>
    </row>
    <row r="11" spans="1:13" ht="12.75" customHeight="1">
      <c r="B11" s="51">
        <v>4</v>
      </c>
      <c r="C11" s="86" t="s">
        <v>22</v>
      </c>
      <c r="D11" s="35">
        <v>27386.026366167043</v>
      </c>
      <c r="E11" s="35">
        <v>5441.2386340000003</v>
      </c>
      <c r="F11" s="586">
        <v>0.16575363905498411</v>
      </c>
      <c r="G11" s="586">
        <v>0.83424636094501603</v>
      </c>
      <c r="H11" s="586"/>
      <c r="I11" s="81"/>
      <c r="J11" s="81"/>
      <c r="K11" s="81"/>
      <c r="L11" s="81"/>
      <c r="M11" s="81"/>
    </row>
    <row r="12" spans="1:13" ht="12.75" customHeight="1">
      <c r="B12" s="51">
        <v>4.0999999999999996</v>
      </c>
      <c r="C12" s="535" t="s">
        <v>1163</v>
      </c>
      <c r="D12" s="537"/>
      <c r="E12" s="35">
        <v>94.806189000000003</v>
      </c>
      <c r="F12" s="586">
        <v>1</v>
      </c>
      <c r="G12" s="586"/>
      <c r="H12" s="586"/>
      <c r="I12" s="81"/>
      <c r="J12" s="81"/>
      <c r="K12" s="81"/>
      <c r="L12" s="81"/>
      <c r="M12" s="81"/>
    </row>
    <row r="13" spans="1:13">
      <c r="B13" s="51">
        <v>4.2</v>
      </c>
      <c r="C13" s="535" t="s">
        <v>1164</v>
      </c>
      <c r="D13" s="537"/>
      <c r="E13" s="35">
        <v>1141.2839349999999</v>
      </c>
      <c r="F13" s="586">
        <v>1</v>
      </c>
      <c r="G13" s="586"/>
      <c r="H13" s="586"/>
    </row>
    <row r="14" spans="1:13">
      <c r="B14" s="51">
        <v>4.3</v>
      </c>
      <c r="C14" s="535" t="s">
        <v>1165</v>
      </c>
      <c r="D14" s="537"/>
      <c r="E14" s="35"/>
      <c r="F14" s="586"/>
      <c r="G14" s="586"/>
      <c r="H14" s="586"/>
    </row>
    <row r="15" spans="1:13">
      <c r="B15" s="51">
        <v>4.4000000000000004</v>
      </c>
      <c r="C15" s="535" t="s">
        <v>1166</v>
      </c>
      <c r="D15" s="537"/>
      <c r="E15" s="35">
        <v>662.52702999999997</v>
      </c>
      <c r="F15" s="586">
        <v>1</v>
      </c>
      <c r="G15" s="586"/>
      <c r="H15" s="586"/>
    </row>
    <row r="16" spans="1:13">
      <c r="B16" s="51">
        <v>4.5</v>
      </c>
      <c r="C16" s="535" t="s">
        <v>1167</v>
      </c>
      <c r="D16" s="537"/>
      <c r="E16" s="35">
        <v>3542.6214799999998</v>
      </c>
      <c r="F16" s="586">
        <v>1</v>
      </c>
      <c r="G16" s="586"/>
      <c r="H16" s="586"/>
    </row>
    <row r="17" spans="2:8">
      <c r="B17" s="51">
        <v>5</v>
      </c>
      <c r="C17" s="86" t="s">
        <v>23</v>
      </c>
      <c r="D17" s="35"/>
      <c r="E17" s="35">
        <v>1694.1894830000001</v>
      </c>
      <c r="F17" s="586">
        <v>1</v>
      </c>
      <c r="G17" s="586"/>
      <c r="H17" s="586"/>
    </row>
    <row r="18" spans="2:8">
      <c r="B18" s="51">
        <v>6</v>
      </c>
      <c r="C18" s="86" t="s">
        <v>191</v>
      </c>
      <c r="D18" s="35"/>
      <c r="E18" s="35">
        <v>2328.6158270000001</v>
      </c>
      <c r="F18" s="586">
        <v>1</v>
      </c>
      <c r="G18" s="586"/>
      <c r="H18" s="586"/>
    </row>
    <row r="19" spans="2:8" ht="13.5" thickBot="1">
      <c r="B19" s="83">
        <v>7</v>
      </c>
      <c r="C19" s="113" t="s">
        <v>95</v>
      </c>
      <c r="D19" s="536">
        <v>108558.93366696147</v>
      </c>
      <c r="E19" s="536">
        <v>32285.635999780003</v>
      </c>
      <c r="F19" s="587">
        <v>0.22922883059085958</v>
      </c>
      <c r="G19" s="587">
        <v>0.77077116940914037</v>
      </c>
      <c r="H19" s="587"/>
    </row>
    <row r="20" spans="2:8">
      <c r="B20" s="51"/>
      <c r="C20" s="86"/>
      <c r="D20" s="35"/>
      <c r="E20" s="35"/>
      <c r="F20" s="35"/>
      <c r="G20" s="35"/>
      <c r="H20" s="35"/>
    </row>
    <row r="21" spans="2:8">
      <c r="B21" s="51"/>
      <c r="C21" s="86"/>
      <c r="D21" s="35"/>
      <c r="E21" s="35"/>
      <c r="F21" s="35"/>
      <c r="G21" s="35"/>
      <c r="H21" s="35"/>
    </row>
    <row r="22" spans="2:8">
      <c r="B22" s="51"/>
      <c r="C22" s="86"/>
    </row>
    <row r="23" spans="2:8">
      <c r="B23" s="50"/>
      <c r="C23" s="533"/>
      <c r="D23" s="533"/>
      <c r="E23" s="533"/>
      <c r="F23" s="533"/>
      <c r="G23" s="533"/>
      <c r="H23" s="533"/>
    </row>
    <row r="24" spans="2:8">
      <c r="B24" s="38"/>
      <c r="C24" s="38"/>
      <c r="D24" s="38"/>
      <c r="E24" s="38"/>
      <c r="F24" s="38"/>
      <c r="G24" s="38"/>
      <c r="H24" s="38"/>
    </row>
    <row r="25" spans="2:8">
      <c r="B25" s="38"/>
      <c r="C25" s="38"/>
      <c r="D25" s="38"/>
      <c r="E25" s="38"/>
      <c r="F25" s="38"/>
      <c r="G25" s="38"/>
      <c r="H25" s="38"/>
    </row>
  </sheetData>
  <mergeCells count="1">
    <mergeCell ref="B2:L2"/>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47"/>
  <dimension ref="A1:J29"/>
  <sheetViews>
    <sheetView workbookViewId="0">
      <selection activeCell="G12" sqref="G12"/>
    </sheetView>
  </sheetViews>
  <sheetFormatPr defaultColWidth="9.140625" defaultRowHeight="12.75"/>
  <cols>
    <col min="1" max="1" width="3.7109375" style="32" customWidth="1"/>
    <col min="2" max="2" width="9.140625" style="32"/>
    <col min="3" max="3" width="41" style="32" customWidth="1"/>
    <col min="4" max="4" width="26.28515625" style="32" customWidth="1"/>
    <col min="5" max="5" width="15.42578125" style="32" customWidth="1"/>
    <col min="6" max="16384" width="9.140625" style="32"/>
  </cols>
  <sheetData>
    <row r="1" spans="1:10" ht="21" customHeight="1">
      <c r="A1" s="20"/>
      <c r="B1" s="20"/>
      <c r="C1" s="20"/>
      <c r="D1" s="20"/>
      <c r="E1" s="20"/>
      <c r="F1" s="20"/>
      <c r="G1" s="20"/>
      <c r="H1" s="20"/>
    </row>
    <row r="2" spans="1:10" ht="48" customHeight="1">
      <c r="A2" s="31"/>
      <c r="B2" s="615" t="s">
        <v>178</v>
      </c>
      <c r="C2" s="615"/>
      <c r="D2" s="615"/>
      <c r="E2" s="615"/>
      <c r="F2" s="615"/>
      <c r="G2" s="615"/>
      <c r="H2" s="615"/>
      <c r="I2" s="615"/>
    </row>
    <row r="3" spans="1:10" ht="32.25" customHeight="1">
      <c r="A3" s="62"/>
      <c r="B3" s="15" t="s">
        <v>1162</v>
      </c>
      <c r="C3" s="10"/>
      <c r="D3" s="110" t="s">
        <v>192</v>
      </c>
      <c r="E3" s="110" t="s">
        <v>193</v>
      </c>
      <c r="F3" s="63"/>
      <c r="G3" s="63"/>
      <c r="H3" s="63"/>
      <c r="I3" s="63"/>
    </row>
    <row r="4" spans="1:10" ht="12.75" customHeight="1">
      <c r="A4" s="51"/>
      <c r="B4" s="51">
        <v>1</v>
      </c>
      <c r="C4" s="686" t="s">
        <v>179</v>
      </c>
      <c r="D4" s="686"/>
      <c r="E4" s="686"/>
      <c r="F4" s="39"/>
      <c r="G4" s="39"/>
      <c r="H4" s="39"/>
      <c r="I4" s="39"/>
      <c r="J4" s="81"/>
    </row>
    <row r="5" spans="1:10" ht="12.75" customHeight="1">
      <c r="A5" s="51"/>
      <c r="B5" s="51">
        <v>2</v>
      </c>
      <c r="C5" s="86" t="s">
        <v>180</v>
      </c>
      <c r="D5" s="35"/>
      <c r="E5" s="35"/>
      <c r="F5" s="38"/>
      <c r="G5" s="38"/>
      <c r="H5" s="38"/>
      <c r="I5" s="81"/>
      <c r="J5" s="81"/>
    </row>
    <row r="6" spans="1:10" ht="12.75" customHeight="1">
      <c r="A6" s="50"/>
      <c r="B6" s="51">
        <v>3</v>
      </c>
      <c r="C6" s="86" t="s">
        <v>20</v>
      </c>
      <c r="D6" s="35"/>
      <c r="E6" s="35"/>
      <c r="F6" s="49"/>
      <c r="G6" s="49"/>
      <c r="H6" s="49"/>
      <c r="I6" s="81"/>
      <c r="J6" s="81"/>
    </row>
    <row r="7" spans="1:10" ht="12.75" customHeight="1">
      <c r="A7" s="51"/>
      <c r="B7" s="51">
        <v>4</v>
      </c>
      <c r="C7" s="86" t="s">
        <v>181</v>
      </c>
      <c r="D7" s="35">
        <v>9840</v>
      </c>
      <c r="E7" s="35">
        <f>+D7</f>
        <v>9840</v>
      </c>
      <c r="F7" s="38"/>
      <c r="G7" s="38"/>
      <c r="H7" s="38"/>
      <c r="I7" s="81"/>
      <c r="J7" s="81"/>
    </row>
    <row r="8" spans="1:10" ht="12.75" customHeight="1">
      <c r="B8" s="51">
        <v>5</v>
      </c>
      <c r="C8" s="86" t="s">
        <v>182</v>
      </c>
      <c r="D8" s="35"/>
      <c r="E8" s="35"/>
      <c r="F8" s="81"/>
      <c r="G8" s="81"/>
      <c r="H8" s="81"/>
      <c r="I8" s="81"/>
      <c r="J8" s="81"/>
    </row>
    <row r="9" spans="1:10" ht="12.75" customHeight="1">
      <c r="B9" s="51">
        <v>6</v>
      </c>
      <c r="C9" s="86" t="s">
        <v>183</v>
      </c>
      <c r="D9" s="35">
        <v>12957</v>
      </c>
      <c r="E9" s="35">
        <f>+D9</f>
        <v>12957</v>
      </c>
      <c r="F9" s="81"/>
      <c r="G9" s="81"/>
      <c r="H9" s="81"/>
      <c r="I9" s="81"/>
      <c r="J9" s="81"/>
    </row>
    <row r="10" spans="1:10" ht="12.75" customHeight="1">
      <c r="B10" s="51">
        <v>7</v>
      </c>
      <c r="C10" s="687" t="s">
        <v>184</v>
      </c>
      <c r="D10" s="687"/>
      <c r="E10" s="687"/>
      <c r="F10" s="81"/>
      <c r="G10" s="81"/>
      <c r="H10" s="81"/>
      <c r="I10" s="81"/>
      <c r="J10" s="81"/>
    </row>
    <row r="11" spans="1:10" ht="12.75" customHeight="1">
      <c r="B11" s="51">
        <v>8</v>
      </c>
      <c r="C11" s="86" t="s">
        <v>180</v>
      </c>
      <c r="D11" s="35"/>
      <c r="E11" s="35"/>
      <c r="F11" s="81"/>
      <c r="G11" s="81"/>
      <c r="H11" s="81"/>
      <c r="I11" s="81"/>
      <c r="J11" s="81"/>
    </row>
    <row r="12" spans="1:10" ht="12.75" customHeight="1">
      <c r="B12" s="51">
        <v>9</v>
      </c>
      <c r="C12" s="86" t="s">
        <v>20</v>
      </c>
      <c r="D12" s="35"/>
      <c r="E12" s="35"/>
      <c r="F12" s="81"/>
      <c r="G12" s="81"/>
      <c r="H12" s="81"/>
      <c r="I12" s="81"/>
      <c r="J12" s="81"/>
    </row>
    <row r="13" spans="1:10">
      <c r="B13" s="51">
        <v>10</v>
      </c>
      <c r="C13" s="86" t="s">
        <v>181</v>
      </c>
      <c r="D13" s="35"/>
      <c r="E13" s="35"/>
    </row>
    <row r="14" spans="1:10">
      <c r="B14" s="51">
        <v>11</v>
      </c>
      <c r="C14" s="86" t="s">
        <v>182</v>
      </c>
      <c r="D14" s="35"/>
      <c r="E14" s="35"/>
    </row>
    <row r="15" spans="1:10">
      <c r="B15" s="51">
        <v>12</v>
      </c>
      <c r="C15" s="86" t="s">
        <v>183</v>
      </c>
      <c r="D15" s="35"/>
      <c r="E15" s="35"/>
    </row>
    <row r="16" spans="1:10">
      <c r="B16" s="51">
        <v>13</v>
      </c>
      <c r="C16" s="86" t="s">
        <v>185</v>
      </c>
      <c r="D16" s="35">
        <v>110</v>
      </c>
      <c r="E16" s="35">
        <f>+D16</f>
        <v>110</v>
      </c>
    </row>
    <row r="17" spans="2:5">
      <c r="B17" s="51">
        <v>14</v>
      </c>
      <c r="C17" s="86" t="s">
        <v>186</v>
      </c>
      <c r="D17" s="35">
        <v>2111</v>
      </c>
      <c r="E17" s="35">
        <f>+D17</f>
        <v>2111</v>
      </c>
    </row>
    <row r="18" spans="2:5">
      <c r="B18" s="51">
        <v>15</v>
      </c>
      <c r="C18" s="86" t="s">
        <v>187</v>
      </c>
      <c r="D18" s="35"/>
      <c r="E18" s="35"/>
    </row>
    <row r="19" spans="2:5">
      <c r="B19" s="51">
        <v>16</v>
      </c>
      <c r="C19" s="86" t="s">
        <v>188</v>
      </c>
      <c r="D19" s="35">
        <v>156</v>
      </c>
      <c r="E19" s="35">
        <f>+D19</f>
        <v>156</v>
      </c>
    </row>
    <row r="20" spans="2:5">
      <c r="B20" s="51">
        <v>17</v>
      </c>
      <c r="C20" s="86" t="s">
        <v>189</v>
      </c>
      <c r="D20" s="35">
        <v>2765</v>
      </c>
      <c r="E20" s="35">
        <f>+D20</f>
        <v>2765</v>
      </c>
    </row>
    <row r="21" spans="2:5">
      <c r="B21" s="51">
        <v>18</v>
      </c>
      <c r="C21" s="86" t="s">
        <v>190</v>
      </c>
      <c r="D21" s="35"/>
      <c r="E21" s="35"/>
    </row>
    <row r="22" spans="2:5">
      <c r="B22" s="51">
        <v>19</v>
      </c>
      <c r="C22" s="86" t="s">
        <v>191</v>
      </c>
    </row>
    <row r="23" spans="2:5" ht="13.5" thickBot="1">
      <c r="B23" s="83">
        <v>20</v>
      </c>
      <c r="C23" s="113" t="s">
        <v>6</v>
      </c>
      <c r="D23" s="113">
        <f>SUM(D11:D22)+SUM(D5:D9)</f>
        <v>27939</v>
      </c>
      <c r="E23" s="113">
        <f>SUM(E11:E22)+SUM(E5:E9)</f>
        <v>27939</v>
      </c>
    </row>
    <row r="24" spans="2:5">
      <c r="B24" s="38"/>
      <c r="C24" s="38"/>
      <c r="D24" s="38"/>
      <c r="E24" s="38"/>
    </row>
    <row r="25" spans="2:5">
      <c r="B25" s="38"/>
      <c r="C25" s="38"/>
      <c r="D25" s="38"/>
      <c r="E25" s="38"/>
    </row>
    <row r="29" spans="2:5">
      <c r="E29" s="32" t="s">
        <v>4</v>
      </c>
    </row>
  </sheetData>
  <mergeCells count="3">
    <mergeCell ref="B2:I2"/>
    <mergeCell ref="C4:E4"/>
    <mergeCell ref="C10:E10"/>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7BA04-C150-4ADB-B4C0-C3BA7CD06174}">
  <dimension ref="A1:Q33"/>
  <sheetViews>
    <sheetView workbookViewId="0">
      <selection activeCell="B26" sqref="B26"/>
    </sheetView>
  </sheetViews>
  <sheetFormatPr defaultColWidth="9.140625" defaultRowHeight="12.75"/>
  <cols>
    <col min="1" max="1" width="3.7109375" style="32" customWidth="1"/>
    <col min="2" max="2" width="41.28515625" style="32" bestFit="1" customWidth="1"/>
    <col min="3" max="3" width="19.5703125" style="32" customWidth="1"/>
    <col min="4" max="16" width="13.7109375" style="32" customWidth="1"/>
    <col min="17" max="16384" width="9.140625" style="32"/>
  </cols>
  <sheetData>
    <row r="1" spans="1:17" ht="21" customHeight="1">
      <c r="A1" s="20"/>
      <c r="B1" s="20"/>
      <c r="C1" s="20"/>
      <c r="D1" s="20"/>
      <c r="E1" s="20"/>
      <c r="F1" s="20"/>
      <c r="G1" s="20"/>
      <c r="H1" s="20"/>
    </row>
    <row r="2" spans="1:17" ht="48" customHeight="1">
      <c r="A2" s="31"/>
      <c r="B2" s="615" t="s">
        <v>779</v>
      </c>
      <c r="C2" s="615"/>
      <c r="D2" s="615"/>
      <c r="E2" s="615"/>
      <c r="F2" s="615"/>
      <c r="G2" s="615"/>
      <c r="H2" s="615"/>
      <c r="I2" s="615"/>
    </row>
    <row r="3" spans="1:17" ht="31.5" customHeight="1">
      <c r="A3" s="62"/>
      <c r="B3" s="361" t="s">
        <v>805</v>
      </c>
      <c r="C3" s="688" t="s">
        <v>40</v>
      </c>
      <c r="D3" s="689" t="s">
        <v>791</v>
      </c>
      <c r="E3" s="689"/>
      <c r="F3" s="689"/>
      <c r="G3" s="689"/>
      <c r="H3" s="689"/>
      <c r="I3" s="689"/>
      <c r="J3" s="689"/>
      <c r="K3" s="689"/>
      <c r="L3" s="689"/>
      <c r="M3" s="689"/>
      <c r="N3" s="689"/>
      <c r="O3" s="675" t="s">
        <v>788</v>
      </c>
      <c r="P3" s="625"/>
    </row>
    <row r="4" spans="1:17" ht="33.75" customHeight="1">
      <c r="A4" s="62"/>
      <c r="B4" s="362"/>
      <c r="C4" s="688"/>
      <c r="D4" s="690" t="s">
        <v>795</v>
      </c>
      <c r="E4" s="673"/>
      <c r="F4" s="673"/>
      <c r="G4" s="673"/>
      <c r="H4" s="673"/>
      <c r="I4" s="673"/>
      <c r="J4" s="673"/>
      <c r="K4" s="673"/>
      <c r="L4" s="691"/>
      <c r="M4" s="690" t="s">
        <v>792</v>
      </c>
      <c r="N4" s="691"/>
      <c r="O4" s="674" t="s">
        <v>790</v>
      </c>
      <c r="P4" s="674" t="s">
        <v>789</v>
      </c>
    </row>
    <row r="5" spans="1:17" ht="23.25" customHeight="1">
      <c r="A5" s="62"/>
      <c r="B5" s="362"/>
      <c r="C5" s="688"/>
      <c r="D5" s="674" t="s">
        <v>796</v>
      </c>
      <c r="E5" s="674" t="s">
        <v>797</v>
      </c>
      <c r="F5" s="315"/>
      <c r="G5" s="313"/>
      <c r="H5" s="316"/>
      <c r="I5" s="674" t="s">
        <v>801</v>
      </c>
      <c r="J5" s="315"/>
      <c r="K5" s="315"/>
      <c r="L5" s="315"/>
      <c r="M5" s="692" t="s">
        <v>793</v>
      </c>
      <c r="N5" s="692" t="s">
        <v>794</v>
      </c>
      <c r="O5" s="675"/>
      <c r="P5" s="675"/>
    </row>
    <row r="6" spans="1:17" ht="81.75" customHeight="1">
      <c r="A6" s="62"/>
      <c r="B6" s="362" t="s">
        <v>1162</v>
      </c>
      <c r="C6" s="688"/>
      <c r="D6" s="675"/>
      <c r="E6" s="675"/>
      <c r="F6" s="314" t="s">
        <v>798</v>
      </c>
      <c r="G6" s="360" t="s">
        <v>799</v>
      </c>
      <c r="H6" s="314" t="s">
        <v>800</v>
      </c>
      <c r="I6" s="675"/>
      <c r="J6" s="314" t="s">
        <v>802</v>
      </c>
      <c r="K6" s="314" t="s">
        <v>803</v>
      </c>
      <c r="L6" s="314" t="s">
        <v>804</v>
      </c>
      <c r="M6" s="688"/>
      <c r="N6" s="688"/>
      <c r="O6" s="675"/>
      <c r="P6" s="675"/>
    </row>
    <row r="7" spans="1:17">
      <c r="A7" s="51"/>
      <c r="B7" s="27" t="s">
        <v>180</v>
      </c>
      <c r="C7" s="363"/>
      <c r="D7" s="355"/>
      <c r="E7" s="355"/>
      <c r="F7" s="356"/>
      <c r="G7" s="355"/>
      <c r="H7" s="357"/>
      <c r="I7" s="355"/>
      <c r="J7" s="356"/>
      <c r="K7" s="355"/>
      <c r="L7" s="355"/>
      <c r="M7" s="356"/>
      <c r="N7" s="356"/>
      <c r="O7" s="355"/>
      <c r="P7" s="355"/>
      <c r="Q7" s="38"/>
    </row>
    <row r="8" spans="1:17">
      <c r="A8" s="51"/>
      <c r="B8" s="27" t="s">
        <v>20</v>
      </c>
      <c r="C8" s="363"/>
      <c r="D8" s="355"/>
      <c r="E8" s="355"/>
      <c r="F8" s="356"/>
      <c r="G8" s="355"/>
      <c r="H8" s="357"/>
      <c r="I8" s="355"/>
      <c r="J8" s="356"/>
      <c r="K8" s="355"/>
      <c r="L8" s="355"/>
      <c r="M8" s="356"/>
      <c r="N8" s="356"/>
      <c r="O8" s="355"/>
      <c r="P8" s="355"/>
      <c r="Q8" s="38"/>
    </row>
    <row r="9" spans="1:17">
      <c r="A9" s="51"/>
      <c r="B9" s="27" t="s">
        <v>21</v>
      </c>
      <c r="C9" s="364"/>
      <c r="D9" s="355"/>
      <c r="E9" s="355"/>
      <c r="F9" s="356"/>
      <c r="G9" s="355"/>
      <c r="H9" s="357"/>
      <c r="I9" s="355"/>
      <c r="J9" s="356"/>
      <c r="K9" s="355"/>
      <c r="L9" s="355"/>
      <c r="M9" s="356"/>
      <c r="N9" s="356"/>
      <c r="O9" s="355"/>
      <c r="P9" s="355"/>
      <c r="Q9" s="38"/>
    </row>
    <row r="10" spans="1:17">
      <c r="A10" s="51"/>
      <c r="B10" s="358" t="s">
        <v>780</v>
      </c>
      <c r="C10" s="364"/>
      <c r="D10" s="355"/>
      <c r="E10" s="355"/>
      <c r="F10" s="356"/>
      <c r="G10" s="355"/>
      <c r="H10" s="357"/>
      <c r="I10" s="355"/>
      <c r="J10" s="356"/>
      <c r="K10" s="355"/>
      <c r="L10" s="355"/>
      <c r="M10" s="356"/>
      <c r="N10" s="356"/>
      <c r="O10" s="355"/>
      <c r="P10" s="355"/>
      <c r="Q10" s="38"/>
    </row>
    <row r="11" spans="1:17">
      <c r="A11" s="50"/>
      <c r="B11" s="358" t="s">
        <v>781</v>
      </c>
      <c r="C11" s="363"/>
      <c r="D11" s="355"/>
      <c r="E11" s="355"/>
      <c r="F11" s="356"/>
      <c r="G11" s="355"/>
      <c r="H11" s="357"/>
      <c r="I11" s="355"/>
      <c r="J11" s="356"/>
      <c r="K11" s="355"/>
      <c r="L11" s="355"/>
      <c r="M11" s="356"/>
      <c r="N11" s="356"/>
      <c r="O11" s="355"/>
      <c r="P11" s="355"/>
      <c r="Q11" s="38"/>
    </row>
    <row r="12" spans="1:17">
      <c r="A12" s="51"/>
      <c r="B12" s="358" t="s">
        <v>782</v>
      </c>
      <c r="C12" s="363"/>
      <c r="D12" s="355"/>
      <c r="E12" s="355"/>
      <c r="F12" s="356"/>
      <c r="G12" s="355"/>
      <c r="H12" s="357"/>
      <c r="I12" s="355"/>
      <c r="J12" s="356"/>
      <c r="K12" s="355"/>
      <c r="L12" s="355"/>
      <c r="M12" s="356"/>
      <c r="N12" s="356"/>
      <c r="O12" s="355"/>
      <c r="P12" s="355"/>
      <c r="Q12" s="38"/>
    </row>
    <row r="13" spans="1:17">
      <c r="B13" s="38" t="s">
        <v>22</v>
      </c>
      <c r="C13" s="410">
        <v>27386.026366167054</v>
      </c>
      <c r="D13" s="357">
        <v>6.4205701550300365E-2</v>
      </c>
      <c r="E13" s="357">
        <v>0.12771700256890142</v>
      </c>
      <c r="F13" s="357">
        <v>0.12073978171983957</v>
      </c>
      <c r="G13" s="357"/>
      <c r="H13" s="357">
        <v>6.9772208490618357E-3</v>
      </c>
      <c r="I13" s="355"/>
      <c r="J13" s="355"/>
      <c r="K13" s="355"/>
      <c r="L13" s="355"/>
      <c r="M13" s="355"/>
      <c r="N13" s="355"/>
      <c r="O13" s="355">
        <v>5147.9324015527764</v>
      </c>
      <c r="P13" s="355">
        <v>5147.9324015527764</v>
      </c>
      <c r="Q13" s="38"/>
    </row>
    <row r="14" spans="1:17">
      <c r="B14" s="359" t="s">
        <v>783</v>
      </c>
      <c r="C14" s="410">
        <v>409.11751396765442</v>
      </c>
      <c r="D14" s="357">
        <v>1.360378205455225E-2</v>
      </c>
      <c r="E14" s="357">
        <v>0.35868734181367762</v>
      </c>
      <c r="F14" s="357">
        <v>0.35575373342312472</v>
      </c>
      <c r="G14" s="357"/>
      <c r="H14" s="357">
        <v>2.9336083905528595E-3</v>
      </c>
      <c r="I14" s="355"/>
      <c r="J14" s="355"/>
      <c r="K14" s="355"/>
      <c r="L14" s="355"/>
      <c r="M14" s="355"/>
      <c r="N14" s="355"/>
      <c r="O14" s="355">
        <v>110.10073045390196</v>
      </c>
      <c r="P14" s="355">
        <v>110.10073045390196</v>
      </c>
      <c r="Q14" s="38"/>
    </row>
    <row r="15" spans="1:17">
      <c r="B15" s="359" t="s">
        <v>784</v>
      </c>
      <c r="C15" s="411">
        <v>10896.654828650981</v>
      </c>
      <c r="D15" s="357">
        <v>2.8183804874363527E-3</v>
      </c>
      <c r="E15" s="357">
        <v>0.29824055141404715</v>
      </c>
      <c r="F15" s="357">
        <v>0.29009249281810445</v>
      </c>
      <c r="G15" s="357"/>
      <c r="H15" s="357">
        <v>8.1480585959427133E-3</v>
      </c>
      <c r="I15" s="355"/>
      <c r="J15" s="355"/>
      <c r="K15" s="355"/>
      <c r="L15" s="355"/>
      <c r="M15" s="355"/>
      <c r="N15" s="355"/>
      <c r="O15" s="355">
        <v>2112.2251455169967</v>
      </c>
      <c r="P15" s="355">
        <v>2112.2251455169967</v>
      </c>
      <c r="Q15" s="38"/>
    </row>
    <row r="16" spans="1:17">
      <c r="B16" s="359" t="s">
        <v>785</v>
      </c>
      <c r="C16" s="411"/>
      <c r="D16" s="357"/>
      <c r="E16" s="357"/>
      <c r="F16" s="357"/>
      <c r="G16" s="357"/>
      <c r="H16" s="357"/>
      <c r="I16" s="355"/>
      <c r="J16" s="355"/>
      <c r="K16" s="355"/>
      <c r="L16" s="355"/>
      <c r="M16" s="355"/>
      <c r="N16" s="355"/>
      <c r="O16" s="355"/>
      <c r="P16" s="355"/>
      <c r="Q16" s="38"/>
    </row>
    <row r="17" spans="2:17">
      <c r="B17" s="359" t="s">
        <v>786</v>
      </c>
      <c r="C17" s="410">
        <v>622.3473434564545</v>
      </c>
      <c r="D17" s="357">
        <v>6.6625455251852761E-2</v>
      </c>
      <c r="E17" s="357">
        <v>5.0902596452642541E-3</v>
      </c>
      <c r="F17" s="357">
        <v>0</v>
      </c>
      <c r="G17" s="357"/>
      <c r="H17" s="357">
        <v>5.0902596452642541E-3</v>
      </c>
      <c r="I17" s="355"/>
      <c r="J17" s="355"/>
      <c r="K17" s="355"/>
      <c r="L17" s="355"/>
      <c r="M17" s="355"/>
      <c r="N17" s="355"/>
      <c r="O17" s="355">
        <v>155.63436722868747</v>
      </c>
      <c r="P17" s="355">
        <v>155.63436722868747</v>
      </c>
      <c r="Q17" s="38"/>
    </row>
    <row r="18" spans="2:17">
      <c r="B18" s="359" t="s">
        <v>787</v>
      </c>
      <c r="C18" s="411">
        <v>15457.906680091965</v>
      </c>
      <c r="D18" s="357">
        <v>0.10872095623105323</v>
      </c>
      <c r="E18" s="357">
        <v>6.3348598214814731E-3</v>
      </c>
      <c r="F18" s="357">
        <v>0</v>
      </c>
      <c r="G18" s="357"/>
      <c r="H18" s="357">
        <v>6.3348598214814731E-3</v>
      </c>
      <c r="I18" s="355"/>
      <c r="J18" s="355"/>
      <c r="K18" s="355"/>
      <c r="L18" s="355"/>
      <c r="M18" s="355"/>
      <c r="N18" s="355"/>
      <c r="O18" s="355">
        <v>2769.9721583531909</v>
      </c>
      <c r="P18" s="355">
        <v>2769.9721583531909</v>
      </c>
      <c r="Q18" s="38"/>
    </row>
    <row r="19" spans="2:17" ht="13.5" thickBot="1">
      <c r="B19" s="40" t="s">
        <v>6</v>
      </c>
      <c r="C19" s="412">
        <v>27386.026366167054</v>
      </c>
      <c r="D19" s="366">
        <v>6.4205701550300365E-2</v>
      </c>
      <c r="E19" s="366">
        <v>0.12771700256890142</v>
      </c>
      <c r="F19" s="366">
        <v>0.12073978171983957</v>
      </c>
      <c r="G19" s="366"/>
      <c r="H19" s="366">
        <v>6.9772208490618357E-3</v>
      </c>
      <c r="I19" s="365"/>
      <c r="J19" s="365"/>
      <c r="K19" s="365"/>
      <c r="L19" s="365"/>
      <c r="M19" s="365"/>
      <c r="N19" s="365"/>
      <c r="O19" s="365">
        <v>5147.9324015527764</v>
      </c>
      <c r="P19" s="365">
        <v>5147.9324015527764</v>
      </c>
      <c r="Q19" s="38"/>
    </row>
    <row r="20" spans="2:17">
      <c r="B20" s="38"/>
      <c r="C20" s="317"/>
      <c r="D20" s="39"/>
      <c r="E20" s="39"/>
      <c r="F20" s="76"/>
      <c r="G20" s="39"/>
      <c r="H20" s="77"/>
      <c r="I20" s="39"/>
      <c r="J20" s="76"/>
      <c r="K20" s="39"/>
      <c r="L20" s="39"/>
      <c r="M20" s="76"/>
      <c r="N20" s="76"/>
      <c r="O20" s="39"/>
      <c r="P20" s="39"/>
      <c r="Q20" s="38"/>
    </row>
    <row r="21" spans="2:17">
      <c r="B21" s="38"/>
      <c r="C21" s="354"/>
      <c r="D21" s="39"/>
      <c r="E21" s="39"/>
      <c r="F21" s="76"/>
      <c r="G21" s="39"/>
      <c r="H21" s="77"/>
      <c r="I21" s="39"/>
      <c r="J21" s="76"/>
      <c r="K21" s="39"/>
      <c r="L21" s="39"/>
      <c r="M21" s="76"/>
      <c r="N21" s="76"/>
      <c r="O21" s="39"/>
      <c r="P21" s="39"/>
      <c r="Q21" s="38"/>
    </row>
    <row r="22" spans="2:17">
      <c r="B22" s="38"/>
      <c r="C22" s="354"/>
      <c r="D22" s="39"/>
      <c r="E22" s="39"/>
      <c r="F22" s="76"/>
      <c r="G22" s="39"/>
      <c r="H22" s="77"/>
      <c r="I22" s="39"/>
      <c r="J22" s="76"/>
      <c r="K22" s="39"/>
      <c r="L22" s="39"/>
      <c r="M22" s="76"/>
      <c r="N22" s="76"/>
      <c r="O22" s="39"/>
      <c r="P22" s="39"/>
      <c r="Q22" s="38"/>
    </row>
    <row r="23" spans="2:17" ht="31.5" customHeight="1">
      <c r="B23" s="361" t="s">
        <v>806</v>
      </c>
      <c r="C23" s="688" t="s">
        <v>40</v>
      </c>
      <c r="D23" s="689" t="s">
        <v>791</v>
      </c>
      <c r="E23" s="689"/>
      <c r="F23" s="689"/>
      <c r="G23" s="689"/>
      <c r="H23" s="689"/>
      <c r="I23" s="689"/>
      <c r="J23" s="689"/>
      <c r="K23" s="689"/>
      <c r="L23" s="689"/>
      <c r="M23" s="689"/>
      <c r="N23" s="689"/>
      <c r="O23" s="675" t="s">
        <v>788</v>
      </c>
      <c r="P23" s="625"/>
      <c r="Q23" s="38"/>
    </row>
    <row r="24" spans="2:17" ht="33.75" customHeight="1">
      <c r="B24" s="66"/>
      <c r="C24" s="688"/>
      <c r="D24" s="690" t="s">
        <v>795</v>
      </c>
      <c r="E24" s="673"/>
      <c r="F24" s="673"/>
      <c r="G24" s="673"/>
      <c r="H24" s="673"/>
      <c r="I24" s="673"/>
      <c r="J24" s="673"/>
      <c r="K24" s="673"/>
      <c r="L24" s="691"/>
      <c r="M24" s="690" t="s">
        <v>792</v>
      </c>
      <c r="N24" s="691"/>
      <c r="O24" s="674" t="s">
        <v>790</v>
      </c>
      <c r="P24" s="674" t="s">
        <v>789</v>
      </c>
      <c r="Q24" s="38"/>
    </row>
    <row r="25" spans="2:17" ht="23.25" customHeight="1">
      <c r="B25" s="66"/>
      <c r="C25" s="688"/>
      <c r="D25" s="674" t="s">
        <v>796</v>
      </c>
      <c r="E25" s="674" t="s">
        <v>797</v>
      </c>
      <c r="F25" s="315"/>
      <c r="G25" s="313"/>
      <c r="H25" s="316"/>
      <c r="I25" s="674" t="s">
        <v>801</v>
      </c>
      <c r="J25" s="315"/>
      <c r="K25" s="315"/>
      <c r="L25" s="315"/>
      <c r="M25" s="692" t="s">
        <v>793</v>
      </c>
      <c r="N25" s="692" t="s">
        <v>794</v>
      </c>
      <c r="O25" s="675"/>
      <c r="P25" s="675"/>
      <c r="Q25" s="38"/>
    </row>
    <row r="26" spans="2:17" ht="81.75" customHeight="1">
      <c r="B26" s="362" t="s">
        <v>1162</v>
      </c>
      <c r="C26" s="688"/>
      <c r="D26" s="675"/>
      <c r="E26" s="675"/>
      <c r="F26" s="314" t="s">
        <v>798</v>
      </c>
      <c r="G26" s="360" t="s">
        <v>799</v>
      </c>
      <c r="H26" s="314" t="s">
        <v>800</v>
      </c>
      <c r="I26" s="675"/>
      <c r="J26" s="314" t="s">
        <v>802</v>
      </c>
      <c r="K26" s="314" t="s">
        <v>803</v>
      </c>
      <c r="L26" s="314" t="s">
        <v>804</v>
      </c>
      <c r="M26" s="688"/>
      <c r="N26" s="688"/>
      <c r="O26" s="675"/>
      <c r="P26" s="675"/>
    </row>
    <row r="27" spans="2:17">
      <c r="B27" s="27" t="s">
        <v>180</v>
      </c>
      <c r="C27" s="363"/>
      <c r="D27" s="355"/>
      <c r="E27" s="355"/>
      <c r="F27" s="356"/>
      <c r="G27" s="355"/>
      <c r="H27" s="357"/>
      <c r="I27" s="355"/>
      <c r="J27" s="356"/>
      <c r="K27" s="355"/>
      <c r="L27" s="355"/>
      <c r="M27" s="356"/>
      <c r="N27" s="356"/>
      <c r="O27" s="355"/>
      <c r="P27" s="355"/>
    </row>
    <row r="28" spans="2:17">
      <c r="B28" s="27" t="s">
        <v>20</v>
      </c>
      <c r="C28" s="363"/>
      <c r="D28" s="355"/>
      <c r="E28" s="355"/>
      <c r="F28" s="356"/>
      <c r="G28" s="355"/>
      <c r="H28" s="357"/>
      <c r="I28" s="355"/>
      <c r="J28" s="356"/>
      <c r="K28" s="355"/>
      <c r="L28" s="355"/>
      <c r="M28" s="356"/>
      <c r="N28" s="356"/>
      <c r="O28" s="355"/>
      <c r="P28" s="355"/>
    </row>
    <row r="29" spans="2:17">
      <c r="B29" s="27" t="s">
        <v>21</v>
      </c>
      <c r="C29" s="411">
        <v>81172.907300794221</v>
      </c>
      <c r="D29" s="357">
        <v>0.26224660345776113</v>
      </c>
      <c r="E29" s="357">
        <v>8.4126716779912014E-3</v>
      </c>
      <c r="F29" s="357">
        <v>8.4126716779912014E-3</v>
      </c>
      <c r="G29" s="357"/>
      <c r="H29" s="357">
        <v>0</v>
      </c>
      <c r="I29" s="355"/>
      <c r="J29" s="355"/>
      <c r="K29" s="355"/>
      <c r="L29" s="355"/>
      <c r="M29" s="355"/>
      <c r="N29" s="355"/>
      <c r="O29" s="355">
        <v>23282.853089640099</v>
      </c>
      <c r="P29" s="355">
        <v>23282.853089640099</v>
      </c>
    </row>
    <row r="30" spans="2:17">
      <c r="B30" s="358" t="s">
        <v>780</v>
      </c>
      <c r="C30" s="411">
        <v>28634.069575200967</v>
      </c>
      <c r="D30" s="357">
        <v>5.0276427535780689E-2</v>
      </c>
      <c r="E30" s="357">
        <v>1.7062010745073703E-2</v>
      </c>
      <c r="F30" s="357">
        <v>1.7062010745073703E-2</v>
      </c>
      <c r="G30" s="357"/>
      <c r="H30" s="357">
        <v>0</v>
      </c>
      <c r="I30" s="355"/>
      <c r="J30" s="355"/>
      <c r="K30" s="355"/>
      <c r="L30" s="355"/>
      <c r="M30" s="355"/>
      <c r="N30" s="355"/>
      <c r="O30" s="355">
        <v>10010.161882440421</v>
      </c>
      <c r="P30" s="355">
        <v>10010.161882440421</v>
      </c>
    </row>
    <row r="31" spans="2:17">
      <c r="B31" s="358" t="s">
        <v>781</v>
      </c>
      <c r="C31" s="410"/>
      <c r="D31" s="357"/>
      <c r="E31" s="357"/>
      <c r="F31" s="357"/>
      <c r="G31" s="357"/>
      <c r="H31" s="357"/>
      <c r="I31" s="355"/>
      <c r="J31" s="355"/>
      <c r="K31" s="355"/>
      <c r="L31" s="355"/>
      <c r="M31" s="355"/>
      <c r="N31" s="355"/>
      <c r="O31" s="355"/>
      <c r="P31" s="355"/>
    </row>
    <row r="32" spans="2:17">
      <c r="B32" s="358" t="s">
        <v>782</v>
      </c>
      <c r="C32" s="410">
        <v>52538.83772559325</v>
      </c>
      <c r="D32" s="357">
        <v>0.37777197531540324</v>
      </c>
      <c r="E32" s="357">
        <v>3.6987155391080312E-3</v>
      </c>
      <c r="F32" s="357">
        <v>3.6987155391080312E-3</v>
      </c>
      <c r="G32" s="357"/>
      <c r="H32" s="357">
        <v>0</v>
      </c>
      <c r="I32" s="355"/>
      <c r="J32" s="355"/>
      <c r="K32" s="355"/>
      <c r="L32" s="355"/>
      <c r="M32" s="355"/>
      <c r="N32" s="355"/>
      <c r="O32" s="355">
        <v>13272.691207199676</v>
      </c>
      <c r="P32" s="355">
        <v>13272.691207199676</v>
      </c>
    </row>
    <row r="33" spans="2:16" ht="13.5" thickBot="1">
      <c r="B33" s="40" t="s">
        <v>6</v>
      </c>
      <c r="C33" s="412">
        <v>81172.907300794221</v>
      </c>
      <c r="D33" s="366">
        <v>0.26224660345776113</v>
      </c>
      <c r="E33" s="366">
        <v>8.4126716779912014E-3</v>
      </c>
      <c r="F33" s="366">
        <v>8.4126716779912014E-3</v>
      </c>
      <c r="G33" s="366"/>
      <c r="H33" s="366">
        <v>0</v>
      </c>
      <c r="I33" s="365"/>
      <c r="J33" s="365"/>
      <c r="K33" s="365"/>
      <c r="L33" s="365"/>
      <c r="M33" s="365"/>
      <c r="N33" s="365"/>
      <c r="O33" s="365">
        <v>23282.853089640099</v>
      </c>
      <c r="P33" s="365">
        <v>23282.853089640099</v>
      </c>
    </row>
  </sheetData>
  <mergeCells count="25">
    <mergeCell ref="B2:I2"/>
    <mergeCell ref="C3:C6"/>
    <mergeCell ref="O3:P3"/>
    <mergeCell ref="P4:P6"/>
    <mergeCell ref="O4:O6"/>
    <mergeCell ref="D3:N3"/>
    <mergeCell ref="M4:N4"/>
    <mergeCell ref="M5:M6"/>
    <mergeCell ref="N5:N6"/>
    <mergeCell ref="D4:L4"/>
    <mergeCell ref="D5:D6"/>
    <mergeCell ref="E5:E6"/>
    <mergeCell ref="I5:I6"/>
    <mergeCell ref="C23:C26"/>
    <mergeCell ref="D23:N23"/>
    <mergeCell ref="O23:P23"/>
    <mergeCell ref="D24:L24"/>
    <mergeCell ref="M24:N24"/>
    <mergeCell ref="O24:O26"/>
    <mergeCell ref="P24:P26"/>
    <mergeCell ref="D25:D26"/>
    <mergeCell ref="E25:E26"/>
    <mergeCell ref="I25:I26"/>
    <mergeCell ref="M25:M26"/>
    <mergeCell ref="N25:N2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53899-4287-4B57-80BB-43D2E0F6B429}">
  <sheetPr codeName="Ark3"/>
  <dimension ref="B1:H48"/>
  <sheetViews>
    <sheetView zoomScaleNormal="100" workbookViewId="0">
      <selection activeCell="J51" sqref="J51"/>
    </sheetView>
  </sheetViews>
  <sheetFormatPr defaultColWidth="9.140625" defaultRowHeight="12.75"/>
  <cols>
    <col min="1" max="1" width="3.7109375" style="2" customWidth="1"/>
    <col min="2" max="2" width="8.7109375" style="3" customWidth="1"/>
    <col min="3" max="3" width="69" style="2" customWidth="1"/>
    <col min="4" max="8" width="19.7109375" style="2" customWidth="1"/>
    <col min="9" max="16384" width="9.140625" style="2"/>
  </cols>
  <sheetData>
    <row r="1" spans="2:8" ht="21" customHeight="1"/>
    <row r="2" spans="2:8" ht="48" customHeight="1">
      <c r="B2" s="615" t="s">
        <v>424</v>
      </c>
      <c r="C2" s="615"/>
      <c r="D2" s="615"/>
      <c r="E2" s="615"/>
      <c r="F2" s="615"/>
      <c r="G2" s="615"/>
      <c r="H2" s="615"/>
    </row>
    <row r="3" spans="2:8" ht="47.25" customHeight="1">
      <c r="B3" s="271" t="s">
        <v>1162</v>
      </c>
      <c r="C3" s="11"/>
      <c r="D3" s="572" t="s">
        <v>1237</v>
      </c>
      <c r="E3" s="572" t="s">
        <v>1238</v>
      </c>
      <c r="F3" s="572" t="s">
        <v>400</v>
      </c>
      <c r="G3" s="572" t="s">
        <v>401</v>
      </c>
      <c r="H3" s="572" t="s">
        <v>393</v>
      </c>
    </row>
    <row r="4" spans="2:8" s="43" customFormat="1" ht="12.75" customHeight="1">
      <c r="B4" s="18"/>
      <c r="C4" s="12" t="s">
        <v>427</v>
      </c>
      <c r="D4" s="98"/>
      <c r="E4" s="98"/>
      <c r="F4" s="98"/>
      <c r="G4" s="98"/>
      <c r="H4" s="98"/>
    </row>
    <row r="5" spans="2:8" s="43" customFormat="1" ht="12.75" customHeight="1">
      <c r="B5" s="18">
        <v>1</v>
      </c>
      <c r="C5" s="268" t="s">
        <v>428</v>
      </c>
      <c r="D5" s="42">
        <v>10277.187231245498</v>
      </c>
      <c r="E5" s="42">
        <v>9838.8782196620032</v>
      </c>
      <c r="F5" s="42">
        <v>10243.708965101918</v>
      </c>
      <c r="G5" s="42">
        <v>10225.536315328001</v>
      </c>
      <c r="H5" s="42">
        <v>10185.695011457999</v>
      </c>
    </row>
    <row r="6" spans="2:8" s="43" customFormat="1" ht="12.75" customHeight="1">
      <c r="B6" s="18">
        <v>2</v>
      </c>
      <c r="C6" s="268" t="s">
        <v>429</v>
      </c>
      <c r="D6" s="42">
        <v>11076.589481245499</v>
      </c>
      <c r="E6" s="42">
        <v>10638.248219662002</v>
      </c>
      <c r="F6" s="42">
        <v>11043.095090101917</v>
      </c>
      <c r="G6" s="42">
        <v>11025.051440328001</v>
      </c>
      <c r="H6" s="42">
        <v>11041.208761458</v>
      </c>
    </row>
    <row r="7" spans="2:8" s="43" customFormat="1" ht="12.75" customHeight="1">
      <c r="B7" s="16">
        <v>3</v>
      </c>
      <c r="C7" s="17" t="s">
        <v>430</v>
      </c>
      <c r="D7" s="58">
        <v>13082.100745847716</v>
      </c>
      <c r="E7" s="58">
        <v>12608.545063256448</v>
      </c>
      <c r="F7" s="58">
        <v>13003.396798216399</v>
      </c>
      <c r="G7" s="58">
        <v>12985.082333574441</v>
      </c>
      <c r="H7" s="58">
        <v>12952.390001785081</v>
      </c>
    </row>
    <row r="8" spans="2:8" s="43" customFormat="1" ht="12.75" customHeight="1">
      <c r="B8" s="18"/>
      <c r="C8" s="12" t="s">
        <v>431</v>
      </c>
      <c r="D8" s="98"/>
      <c r="E8" s="98"/>
      <c r="F8" s="98"/>
      <c r="G8" s="98"/>
      <c r="H8" s="98"/>
    </row>
    <row r="9" spans="2:8" s="43" customFormat="1" ht="12.75" customHeight="1">
      <c r="B9" s="16">
        <v>4</v>
      </c>
      <c r="C9" s="17" t="s">
        <v>390</v>
      </c>
      <c r="D9" s="58">
        <v>57414.514861082156</v>
      </c>
      <c r="E9" s="58">
        <v>58619.300063565999</v>
      </c>
      <c r="F9" s="58">
        <v>57799.421040208603</v>
      </c>
      <c r="G9" s="58">
        <v>56499.573134080601</v>
      </c>
      <c r="H9" s="58">
        <v>54039.623420638905</v>
      </c>
    </row>
    <row r="10" spans="2:8" s="43" customFormat="1" ht="12.75" customHeight="1">
      <c r="B10" s="18"/>
      <c r="C10" s="12" t="s">
        <v>432</v>
      </c>
      <c r="D10" s="98"/>
      <c r="E10" s="98"/>
      <c r="F10" s="98"/>
      <c r="G10" s="98"/>
      <c r="H10" s="98"/>
    </row>
    <row r="11" spans="2:8" s="43" customFormat="1" ht="12.75" customHeight="1">
      <c r="B11" s="18">
        <v>5</v>
      </c>
      <c r="C11" s="268" t="s">
        <v>433</v>
      </c>
      <c r="D11" s="576">
        <v>0.17899980964938511</v>
      </c>
      <c r="E11" s="576">
        <v>0.1678436659767833</v>
      </c>
      <c r="F11" s="576">
        <v>0.17722857393287389</v>
      </c>
      <c r="G11" s="576">
        <v>0.18098431099756304</v>
      </c>
      <c r="H11" s="576">
        <v>0.18848567711461628</v>
      </c>
    </row>
    <row r="12" spans="2:8" s="43" customFormat="1" ht="12.75" customHeight="1">
      <c r="B12" s="18">
        <v>6</v>
      </c>
      <c r="C12" s="268" t="s">
        <v>434</v>
      </c>
      <c r="D12" s="576">
        <v>0.19292315728951062</v>
      </c>
      <c r="E12" s="576">
        <v>0.18148030099516752</v>
      </c>
      <c r="F12" s="576">
        <v>0.19105892224110177</v>
      </c>
      <c r="G12" s="576">
        <v>0.19513512808608599</v>
      </c>
      <c r="H12" s="576">
        <v>0.20431690790134416</v>
      </c>
    </row>
    <row r="13" spans="2:8" s="43" customFormat="1" ht="12.75" customHeight="1">
      <c r="B13" s="16">
        <v>7</v>
      </c>
      <c r="C13" s="17" t="s">
        <v>435</v>
      </c>
      <c r="D13" s="573">
        <v>0.22785354500513744</v>
      </c>
      <c r="E13" s="573">
        <v>0.21509204391017817</v>
      </c>
      <c r="F13" s="573">
        <v>0.22497451642587371</v>
      </c>
      <c r="G13" s="573">
        <v>0.22982620245217081</v>
      </c>
      <c r="H13" s="573">
        <v>0.23968320247099062</v>
      </c>
    </row>
    <row r="14" spans="2:8" s="43" customFormat="1" ht="12.75" customHeight="1">
      <c r="B14" s="18"/>
      <c r="C14" s="12" t="s">
        <v>436</v>
      </c>
      <c r="D14" s="577"/>
      <c r="E14" s="577"/>
      <c r="F14" s="577"/>
      <c r="G14" s="577"/>
      <c r="H14" s="577"/>
    </row>
    <row r="15" spans="2:8" s="43" customFormat="1" ht="12.75" customHeight="1">
      <c r="B15" s="18" t="s">
        <v>469</v>
      </c>
      <c r="C15" s="268" t="s">
        <v>437</v>
      </c>
      <c r="D15" s="576"/>
      <c r="E15" s="576"/>
      <c r="F15" s="576"/>
      <c r="G15" s="576"/>
      <c r="H15" s="576"/>
    </row>
    <row r="16" spans="2:8" s="43" customFormat="1" ht="12.75" customHeight="1">
      <c r="B16" s="18" t="s">
        <v>470</v>
      </c>
      <c r="C16" s="268" t="s">
        <v>438</v>
      </c>
      <c r="D16" s="576"/>
      <c r="E16" s="576"/>
      <c r="F16" s="576"/>
      <c r="G16" s="576"/>
      <c r="H16" s="576"/>
    </row>
    <row r="17" spans="2:8" s="43" customFormat="1" ht="12.75" customHeight="1">
      <c r="B17" s="18" t="s">
        <v>471</v>
      </c>
      <c r="C17" s="268" t="s">
        <v>439</v>
      </c>
      <c r="D17" s="576"/>
      <c r="E17" s="576"/>
      <c r="F17" s="576"/>
      <c r="G17" s="576"/>
      <c r="H17" s="576"/>
    </row>
    <row r="18" spans="2:8" s="43" customFormat="1" ht="12.75" customHeight="1">
      <c r="B18" s="16" t="s">
        <v>472</v>
      </c>
      <c r="C18" s="17" t="s">
        <v>440</v>
      </c>
      <c r="D18" s="573">
        <v>0.10609300000000001</v>
      </c>
      <c r="E18" s="573">
        <v>0.1074475</v>
      </c>
      <c r="F18" s="573">
        <v>0.10433530000000001</v>
      </c>
      <c r="G18" s="573">
        <v>0.11289399999999999</v>
      </c>
      <c r="H18" s="573">
        <v>0.108</v>
      </c>
    </row>
    <row r="19" spans="2:8" s="43" customFormat="1" ht="24.75" customHeight="1">
      <c r="B19" s="18"/>
      <c r="C19" s="12" t="s">
        <v>441</v>
      </c>
      <c r="D19" s="577"/>
      <c r="E19" s="577"/>
      <c r="F19" s="577"/>
      <c r="G19" s="577"/>
      <c r="H19" s="577"/>
    </row>
    <row r="20" spans="2:8" s="43" customFormat="1" ht="12.75" customHeight="1">
      <c r="B20" s="18">
        <v>8</v>
      </c>
      <c r="C20" s="268" t="s">
        <v>442</v>
      </c>
      <c r="D20" s="576">
        <v>2.5000000000000001E-2</v>
      </c>
      <c r="E20" s="576">
        <v>2.5000000000000001E-2</v>
      </c>
      <c r="F20" s="576">
        <v>2.5000000000000001E-2</v>
      </c>
      <c r="G20" s="576">
        <v>2.5000000000000001E-2</v>
      </c>
      <c r="H20" s="576">
        <v>2.5000000000000001E-2</v>
      </c>
    </row>
    <row r="21" spans="2:8" s="43" customFormat="1" ht="12.75" customHeight="1">
      <c r="B21" s="18" t="s">
        <v>411</v>
      </c>
      <c r="C21" s="268" t="s">
        <v>443</v>
      </c>
      <c r="D21" s="576"/>
      <c r="E21" s="576"/>
      <c r="F21" s="576"/>
      <c r="G21" s="576"/>
      <c r="H21" s="576"/>
    </row>
    <row r="22" spans="2:8" s="43" customFormat="1" ht="12.75" customHeight="1">
      <c r="B22" s="18">
        <v>9</v>
      </c>
      <c r="C22" s="268" t="s">
        <v>444</v>
      </c>
      <c r="D22" s="577"/>
      <c r="E22" s="577"/>
      <c r="F22" s="577"/>
      <c r="G22" s="577"/>
      <c r="H22" s="577"/>
    </row>
    <row r="23" spans="2:8" s="43" customFormat="1" ht="12.75" customHeight="1">
      <c r="B23" s="18" t="s">
        <v>473</v>
      </c>
      <c r="C23" s="268" t="s">
        <v>445</v>
      </c>
      <c r="D23" s="576">
        <v>0.01</v>
      </c>
      <c r="E23" s="576">
        <v>0.01</v>
      </c>
      <c r="F23" s="576">
        <v>0.01</v>
      </c>
      <c r="G23" s="576">
        <v>0.01</v>
      </c>
      <c r="H23" s="576">
        <v>0.01</v>
      </c>
    </row>
    <row r="24" spans="2:8" s="43" customFormat="1" ht="12.75" customHeight="1">
      <c r="B24" s="18">
        <v>10</v>
      </c>
      <c r="C24" s="268" t="s">
        <v>446</v>
      </c>
      <c r="D24" s="576"/>
      <c r="E24" s="576"/>
      <c r="F24" s="576"/>
      <c r="G24" s="576"/>
      <c r="H24" s="576" t="s">
        <v>177</v>
      </c>
    </row>
    <row r="25" spans="2:8" s="43" customFormat="1" ht="12.75" customHeight="1">
      <c r="B25" s="18" t="s">
        <v>474</v>
      </c>
      <c r="C25" s="268" t="s">
        <v>447</v>
      </c>
      <c r="D25" s="576"/>
      <c r="E25" s="576"/>
      <c r="F25" s="576"/>
      <c r="G25" s="576"/>
      <c r="H25" s="576"/>
    </row>
    <row r="26" spans="2:8" s="43" customFormat="1" ht="12.75" customHeight="1">
      <c r="B26" s="18">
        <v>11</v>
      </c>
      <c r="C26" s="268" t="s">
        <v>448</v>
      </c>
      <c r="D26" s="576">
        <v>3.5017254992093842E-2</v>
      </c>
      <c r="E26" s="576">
        <v>3.5048141328827533E-2</v>
      </c>
      <c r="F26" s="576">
        <v>3.5000000000000003E-2</v>
      </c>
      <c r="G26" s="576">
        <v>3.5000000000000003E-2</v>
      </c>
      <c r="H26" s="576">
        <v>3.5000000000000003E-2</v>
      </c>
    </row>
    <row r="27" spans="2:8" s="43" customFormat="1" ht="12.75" customHeight="1">
      <c r="B27" s="18" t="s">
        <v>475</v>
      </c>
      <c r="C27" s="268" t="s">
        <v>449</v>
      </c>
      <c r="D27" s="576">
        <v>0.14111025499209384</v>
      </c>
      <c r="E27" s="576">
        <v>0.14249564132882753</v>
      </c>
      <c r="F27" s="576">
        <v>0.1393353</v>
      </c>
      <c r="G27" s="576">
        <v>0.147894</v>
      </c>
      <c r="H27" s="576">
        <v>0.14343240000000002</v>
      </c>
    </row>
    <row r="28" spans="2:8" ht="12.75" customHeight="1">
      <c r="B28" s="277">
        <v>12</v>
      </c>
      <c r="C28" s="109" t="s">
        <v>450</v>
      </c>
      <c r="D28" s="574">
        <v>0.13399980964938513</v>
      </c>
      <c r="E28" s="574">
        <v>0.12284366597678328</v>
      </c>
      <c r="F28" s="574">
        <v>0.13222857393287391</v>
      </c>
      <c r="G28" s="574">
        <v>0.13598440593341016</v>
      </c>
      <c r="H28" s="574">
        <v>0.14348596058719518</v>
      </c>
    </row>
    <row r="29" spans="2:8" ht="12.75" customHeight="1">
      <c r="B29" s="276"/>
      <c r="C29" s="48" t="s">
        <v>317</v>
      </c>
      <c r="D29" s="98"/>
      <c r="E29" s="98"/>
      <c r="F29" s="98"/>
      <c r="G29" s="98"/>
      <c r="H29" s="98"/>
    </row>
    <row r="30" spans="2:8" ht="12.75" customHeight="1">
      <c r="B30" s="3">
        <v>13</v>
      </c>
      <c r="C30" s="2" t="s">
        <v>451</v>
      </c>
      <c r="D30" s="42">
        <v>178791.89649997998</v>
      </c>
      <c r="E30" s="42">
        <v>188823.14941323135</v>
      </c>
      <c r="F30" s="42">
        <v>196259.16564074263</v>
      </c>
      <c r="G30" s="42">
        <v>183925.31956867999</v>
      </c>
      <c r="H30" s="42">
        <v>180520.65411517001</v>
      </c>
    </row>
    <row r="31" spans="2:8" ht="12.75" customHeight="1">
      <c r="B31" s="277">
        <v>14</v>
      </c>
      <c r="C31" s="109" t="s">
        <v>452</v>
      </c>
      <c r="D31" s="579">
        <v>6.1952413391404684E-2</v>
      </c>
      <c r="E31" s="579">
        <v>5.633974569707368E-2</v>
      </c>
      <c r="F31" s="579">
        <v>5.6108398773627881E-2</v>
      </c>
      <c r="G31" s="579">
        <v>5.994308704307081E-2</v>
      </c>
      <c r="H31" s="579">
        <v>6.1163132914507611E-2</v>
      </c>
    </row>
    <row r="32" spans="2:8" ht="25.5" customHeight="1">
      <c r="C32" s="278" t="s">
        <v>453</v>
      </c>
      <c r="D32" s="575"/>
      <c r="E32" s="575"/>
      <c r="F32" s="575"/>
      <c r="G32" s="575"/>
      <c r="H32" s="575"/>
    </row>
    <row r="33" spans="2:8" ht="12.75" customHeight="1">
      <c r="B33" s="3" t="s">
        <v>476</v>
      </c>
      <c r="C33" s="2" t="s">
        <v>454</v>
      </c>
      <c r="D33" s="578"/>
      <c r="E33" s="578"/>
      <c r="F33" s="578"/>
      <c r="G33" s="578"/>
      <c r="H33" s="578"/>
    </row>
    <row r="34" spans="2:8" ht="12.75" customHeight="1">
      <c r="B34" s="3" t="s">
        <v>477</v>
      </c>
      <c r="C34" s="2" t="s">
        <v>438</v>
      </c>
      <c r="D34" s="578"/>
      <c r="E34" s="578"/>
      <c r="F34" s="578"/>
      <c r="G34" s="578"/>
      <c r="H34" s="578"/>
    </row>
    <row r="35" spans="2:8" ht="12.75" customHeight="1">
      <c r="B35" s="277" t="s">
        <v>478</v>
      </c>
      <c r="C35" s="109" t="s">
        <v>455</v>
      </c>
      <c r="D35" s="579">
        <v>0.03</v>
      </c>
      <c r="E35" s="579">
        <v>0.03</v>
      </c>
      <c r="F35" s="579">
        <v>0.03</v>
      </c>
      <c r="G35" s="579"/>
      <c r="H35" s="579"/>
    </row>
    <row r="36" spans="2:8" ht="24.75" customHeight="1">
      <c r="C36" s="278" t="s">
        <v>456</v>
      </c>
      <c r="D36" s="575"/>
      <c r="E36" s="575"/>
      <c r="F36" s="575"/>
      <c r="G36" s="575"/>
      <c r="H36" s="575"/>
    </row>
    <row r="37" spans="2:8" ht="12.75" customHeight="1">
      <c r="B37" s="3" t="s">
        <v>479</v>
      </c>
      <c r="C37" s="2" t="s">
        <v>457</v>
      </c>
      <c r="D37" s="578"/>
      <c r="E37" s="578"/>
      <c r="F37" s="578"/>
      <c r="G37" s="578"/>
      <c r="H37" s="578"/>
    </row>
    <row r="38" spans="2:8" ht="12.75" customHeight="1">
      <c r="B38" s="277" t="s">
        <v>480</v>
      </c>
      <c r="C38" s="109" t="s">
        <v>458</v>
      </c>
      <c r="D38" s="579">
        <v>0.03</v>
      </c>
      <c r="E38" s="579">
        <v>0.03</v>
      </c>
      <c r="F38" s="579">
        <v>0.03</v>
      </c>
      <c r="G38" s="579"/>
      <c r="H38" s="579"/>
    </row>
    <row r="39" spans="2:8" ht="12.75" customHeight="1">
      <c r="C39" s="275" t="s">
        <v>459</v>
      </c>
      <c r="D39" s="98"/>
      <c r="E39" s="98"/>
      <c r="F39" s="98"/>
      <c r="G39" s="98"/>
      <c r="H39" s="98"/>
    </row>
    <row r="40" spans="2:8" ht="12.75" customHeight="1">
      <c r="B40" s="3">
        <v>15</v>
      </c>
      <c r="C40" s="2" t="s">
        <v>460</v>
      </c>
      <c r="D40" s="42">
        <v>46675.807167783292</v>
      </c>
      <c r="E40" s="42">
        <v>47232.864687699963</v>
      </c>
      <c r="F40" s="42">
        <v>46749.84643644996</v>
      </c>
      <c r="G40" s="42">
        <v>45494.79258136663</v>
      </c>
      <c r="H40" s="42">
        <v>43607.441430166669</v>
      </c>
    </row>
    <row r="41" spans="2:8" ht="12.75" customHeight="1">
      <c r="B41" s="3" t="s">
        <v>481</v>
      </c>
      <c r="C41" s="2" t="s">
        <v>461</v>
      </c>
      <c r="D41" s="42">
        <v>31379.256650942534</v>
      </c>
      <c r="E41" s="42">
        <v>31092.312316942527</v>
      </c>
      <c r="F41" s="42">
        <v>30478.206413775868</v>
      </c>
      <c r="G41" s="42">
        <v>28658.215259525867</v>
      </c>
      <c r="H41" s="42">
        <v>27709.713999475756</v>
      </c>
    </row>
    <row r="42" spans="2:8" ht="12.75" customHeight="1">
      <c r="B42" s="3" t="s">
        <v>482</v>
      </c>
      <c r="C42" s="2" t="s">
        <v>462</v>
      </c>
      <c r="D42" s="42">
        <v>10652.489845467468</v>
      </c>
      <c r="E42" s="42">
        <v>10169.404683384133</v>
      </c>
      <c r="F42" s="42">
        <v>9526.8669108841332</v>
      </c>
      <c r="G42" s="42">
        <v>8031.3160011341342</v>
      </c>
      <c r="H42" s="42">
        <v>7560.1699423796681</v>
      </c>
    </row>
    <row r="43" spans="2:8" ht="12.75" customHeight="1">
      <c r="B43" s="3">
        <v>16</v>
      </c>
      <c r="C43" s="2" t="s">
        <v>463</v>
      </c>
      <c r="D43" s="42">
        <v>20726.766805475065</v>
      </c>
      <c r="E43" s="42">
        <v>20922.9076335584</v>
      </c>
      <c r="F43" s="42">
        <v>20951.339502891733</v>
      </c>
      <c r="G43" s="42">
        <v>20626.899258391732</v>
      </c>
      <c r="H43" s="42">
        <v>20149.544057096089</v>
      </c>
    </row>
    <row r="44" spans="2:8" ht="12.75" customHeight="1">
      <c r="B44" s="277">
        <v>17</v>
      </c>
      <c r="C44" s="109" t="s">
        <v>464</v>
      </c>
      <c r="D44" s="579">
        <v>2.2678485573179152</v>
      </c>
      <c r="E44" s="579">
        <v>2.2720968501524639</v>
      </c>
      <c r="F44" s="579">
        <v>2.2367051891269658</v>
      </c>
      <c r="G44" s="579">
        <v>2.2127921647819533</v>
      </c>
      <c r="H44" s="579">
        <v>2.1654435058241304</v>
      </c>
    </row>
    <row r="45" spans="2:8" ht="12.75" customHeight="1">
      <c r="C45" s="275" t="s">
        <v>465</v>
      </c>
      <c r="D45" s="98"/>
      <c r="E45" s="98"/>
      <c r="F45" s="98"/>
      <c r="G45" s="98"/>
      <c r="H45" s="98"/>
    </row>
    <row r="46" spans="2:8" ht="12.75" customHeight="1">
      <c r="B46" s="3">
        <v>18</v>
      </c>
      <c r="C46" s="2" t="s">
        <v>466</v>
      </c>
      <c r="D46" s="42">
        <v>110390.56773717</v>
      </c>
      <c r="E46" s="42">
        <v>106155.46589627949</v>
      </c>
      <c r="F46" s="42">
        <v>107108.08278319999</v>
      </c>
      <c r="G46" s="42">
        <v>105023.04658184006</v>
      </c>
      <c r="H46" s="42">
        <v>109983.09375826258</v>
      </c>
    </row>
    <row r="47" spans="2:8" ht="12.75" customHeight="1">
      <c r="B47" s="3">
        <v>19</v>
      </c>
      <c r="C47" s="2" t="s">
        <v>467</v>
      </c>
      <c r="D47" s="42">
        <v>83436.857128109987</v>
      </c>
      <c r="E47" s="42">
        <v>81518.277066680006</v>
      </c>
      <c r="F47" s="42">
        <v>81159.092991156489</v>
      </c>
      <c r="G47" s="42">
        <v>82476.174731737367</v>
      </c>
      <c r="H47" s="42">
        <v>84124.230936570413</v>
      </c>
    </row>
    <row r="48" spans="2:8" ht="12.75" customHeight="1">
      <c r="B48" s="277">
        <v>20</v>
      </c>
      <c r="C48" s="109" t="s">
        <v>468</v>
      </c>
      <c r="D48" s="579">
        <v>1.3230432153943066</v>
      </c>
      <c r="E48" s="579">
        <v>1.3022290180329357</v>
      </c>
      <c r="F48" s="579">
        <v>1.3197299136262037</v>
      </c>
      <c r="G48" s="579">
        <v>1.2733743644566302</v>
      </c>
      <c r="H48" s="579">
        <v>1.3073889952252844</v>
      </c>
    </row>
  </sheetData>
  <mergeCells count="1">
    <mergeCell ref="B2:H2"/>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48"/>
  <dimension ref="A1:I12"/>
  <sheetViews>
    <sheetView workbookViewId="0">
      <selection activeCell="B4" sqref="B4"/>
    </sheetView>
  </sheetViews>
  <sheetFormatPr defaultColWidth="9.140625" defaultRowHeight="12.75"/>
  <cols>
    <col min="1" max="1" width="3.7109375" style="32" customWidth="1"/>
    <col min="2" max="2" width="9.140625" style="32"/>
    <col min="3" max="3" width="66.140625" style="32" bestFit="1" customWidth="1"/>
    <col min="4" max="5" width="17.85546875" style="32" customWidth="1"/>
    <col min="6" max="16384" width="9.140625" style="32"/>
  </cols>
  <sheetData>
    <row r="1" spans="1:9" ht="21" customHeight="1">
      <c r="A1" s="20"/>
      <c r="B1" s="20"/>
      <c r="C1" s="20"/>
      <c r="D1" s="20"/>
      <c r="E1" s="20"/>
      <c r="F1" s="20"/>
      <c r="G1" s="20"/>
      <c r="H1" s="20"/>
    </row>
    <row r="2" spans="1:9" ht="48" customHeight="1">
      <c r="A2" s="31"/>
      <c r="B2" s="615" t="s">
        <v>79</v>
      </c>
      <c r="C2" s="615"/>
      <c r="D2" s="615"/>
      <c r="E2" s="615"/>
      <c r="F2" s="615"/>
      <c r="G2" s="615"/>
      <c r="H2" s="615"/>
      <c r="I2" s="615"/>
    </row>
    <row r="3" spans="1:9" ht="25.5">
      <c r="A3" s="62"/>
      <c r="B3" s="15" t="s">
        <v>1162</v>
      </c>
      <c r="C3" s="10"/>
      <c r="D3" s="37" t="s">
        <v>778</v>
      </c>
      <c r="E3" s="63"/>
      <c r="F3" s="63"/>
      <c r="G3" s="63"/>
      <c r="H3" s="63"/>
    </row>
    <row r="4" spans="1:9" ht="12.75" customHeight="1">
      <c r="A4" s="51"/>
      <c r="B4" s="137">
        <v>1</v>
      </c>
      <c r="C4" s="131" t="s">
        <v>769</v>
      </c>
      <c r="D4" s="132">
        <v>33206</v>
      </c>
      <c r="E4" s="39"/>
      <c r="F4" s="39"/>
      <c r="G4" s="39"/>
      <c r="H4" s="39"/>
      <c r="I4" s="81"/>
    </row>
    <row r="5" spans="1:9" ht="12.75" customHeight="1">
      <c r="A5" s="51"/>
      <c r="B5" s="51">
        <v>2</v>
      </c>
      <c r="C5" s="96" t="s">
        <v>770</v>
      </c>
      <c r="D5" s="130">
        <v>500</v>
      </c>
      <c r="E5" s="39"/>
      <c r="F5" s="38"/>
      <c r="G5" s="38"/>
      <c r="H5" s="81"/>
      <c r="I5" s="81"/>
    </row>
    <row r="6" spans="1:9" ht="12.75" customHeight="1">
      <c r="A6" s="50"/>
      <c r="B6" s="51">
        <v>3</v>
      </c>
      <c r="C6" s="96" t="s">
        <v>771</v>
      </c>
      <c r="D6" s="130">
        <v>-153</v>
      </c>
      <c r="E6" s="39"/>
      <c r="F6" s="49"/>
      <c r="G6" s="49"/>
      <c r="H6" s="81"/>
      <c r="I6" s="81"/>
    </row>
    <row r="7" spans="1:9" ht="12.75" customHeight="1">
      <c r="A7" s="51"/>
      <c r="B7" s="51">
        <v>4</v>
      </c>
      <c r="C7" s="96" t="s">
        <v>772</v>
      </c>
      <c r="D7" s="130"/>
      <c r="E7" s="39"/>
      <c r="F7" s="38"/>
      <c r="G7" s="38"/>
      <c r="H7" s="81"/>
      <c r="I7" s="81"/>
    </row>
    <row r="8" spans="1:9" ht="12.75" customHeight="1">
      <c r="B8" s="51">
        <v>5</v>
      </c>
      <c r="C8" s="96" t="s">
        <v>773</v>
      </c>
      <c r="D8" s="130"/>
      <c r="E8" s="81"/>
      <c r="F8" s="81"/>
      <c r="G8" s="81"/>
      <c r="H8" s="81"/>
      <c r="I8" s="81"/>
    </row>
    <row r="9" spans="1:9" ht="12.75" customHeight="1">
      <c r="B9" s="51">
        <v>6</v>
      </c>
      <c r="C9" s="96" t="s">
        <v>774</v>
      </c>
      <c r="D9" s="130"/>
      <c r="E9" s="81"/>
      <c r="F9" s="81"/>
      <c r="G9" s="81"/>
      <c r="H9" s="81"/>
      <c r="I9" s="81"/>
    </row>
    <row r="10" spans="1:9" ht="12.75" customHeight="1">
      <c r="B10" s="51">
        <v>7</v>
      </c>
      <c r="C10" s="96" t="s">
        <v>775</v>
      </c>
      <c r="D10" s="130">
        <v>0</v>
      </c>
      <c r="E10" s="81"/>
      <c r="F10" s="81"/>
      <c r="G10" s="81"/>
      <c r="H10" s="81"/>
      <c r="I10" s="81"/>
    </row>
    <row r="11" spans="1:9" ht="12.75" customHeight="1">
      <c r="B11" s="51">
        <v>8</v>
      </c>
      <c r="C11" s="96" t="s">
        <v>776</v>
      </c>
      <c r="D11" s="130">
        <v>-124</v>
      </c>
      <c r="E11" s="81"/>
      <c r="F11" s="81"/>
      <c r="G11" s="81"/>
      <c r="H11" s="81"/>
      <c r="I11" s="81"/>
    </row>
    <row r="12" spans="1:9" ht="12.75" customHeight="1" thickBot="1">
      <c r="A12" s="134"/>
      <c r="B12" s="135">
        <v>9</v>
      </c>
      <c r="C12" s="136" t="s">
        <v>777</v>
      </c>
      <c r="D12" s="133">
        <f>SUM(D4:D11)</f>
        <v>33429</v>
      </c>
      <c r="E12" s="39"/>
      <c r="F12" s="81"/>
      <c r="G12" s="81"/>
      <c r="H12" s="81"/>
      <c r="I12" s="81"/>
    </row>
  </sheetData>
  <mergeCells count="1">
    <mergeCell ref="B2:I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9C5D-A514-4816-8005-00D49CEE0A27}">
  <dimension ref="A1:L88"/>
  <sheetViews>
    <sheetView workbookViewId="0"/>
  </sheetViews>
  <sheetFormatPr defaultColWidth="9.140625" defaultRowHeight="12.75"/>
  <cols>
    <col min="1" max="1" width="3.7109375" style="32" customWidth="1"/>
    <col min="2" max="2" width="31.5703125" style="32" customWidth="1"/>
    <col min="3" max="3" width="19.5703125" style="32" customWidth="1"/>
    <col min="4" max="4" width="13.7109375" style="32" customWidth="1"/>
    <col min="5" max="5" width="18.42578125" style="32" bestFit="1" customWidth="1"/>
    <col min="6" max="9" width="18" style="32" customWidth="1"/>
    <col min="10" max="16384" width="9.140625" style="32"/>
  </cols>
  <sheetData>
    <row r="1" spans="1:10" ht="21" customHeight="1">
      <c r="A1" s="20"/>
      <c r="B1" s="20"/>
      <c r="C1" s="20"/>
      <c r="D1" s="20"/>
      <c r="E1" s="20"/>
      <c r="F1" s="20"/>
      <c r="G1" s="20"/>
      <c r="H1" s="20"/>
    </row>
    <row r="2" spans="1:10" ht="48" customHeight="1">
      <c r="A2" s="31"/>
      <c r="B2" s="615" t="s">
        <v>1191</v>
      </c>
      <c r="C2" s="615"/>
      <c r="D2" s="615"/>
      <c r="E2" s="615"/>
      <c r="F2" s="615"/>
      <c r="G2" s="615"/>
      <c r="H2" s="615"/>
      <c r="I2" s="615"/>
    </row>
    <row r="3" spans="1:10" ht="27.75" customHeight="1">
      <c r="A3" s="62"/>
      <c r="B3" s="66" t="s">
        <v>1162</v>
      </c>
      <c r="C3" s="675" t="s">
        <v>114</v>
      </c>
      <c r="D3" s="675" t="s">
        <v>1192</v>
      </c>
      <c r="E3" s="677"/>
      <c r="F3" s="675" t="s">
        <v>1194</v>
      </c>
      <c r="G3" s="675" t="s">
        <v>1195</v>
      </c>
      <c r="H3" s="675" t="s">
        <v>1196</v>
      </c>
      <c r="I3" s="693" t="s">
        <v>1197</v>
      </c>
    </row>
    <row r="4" spans="1:10" ht="50.25" customHeight="1">
      <c r="A4" s="62"/>
      <c r="B4" s="362"/>
      <c r="C4" s="675"/>
      <c r="D4" s="542"/>
      <c r="E4" s="550" t="s">
        <v>1193</v>
      </c>
      <c r="F4" s="675"/>
      <c r="G4" s="675" t="s">
        <v>1198</v>
      </c>
      <c r="H4" s="675"/>
      <c r="I4" s="693"/>
    </row>
    <row r="5" spans="1:10">
      <c r="A5" s="51"/>
      <c r="B5" s="55" t="s">
        <v>62</v>
      </c>
      <c r="C5" s="97"/>
      <c r="D5" s="88"/>
      <c r="E5" s="85"/>
      <c r="F5" s="85"/>
      <c r="G5" s="85"/>
      <c r="H5" s="85"/>
      <c r="I5" s="85"/>
      <c r="J5" s="38"/>
    </row>
    <row r="6" spans="1:10">
      <c r="A6" s="51"/>
      <c r="B6" s="27"/>
      <c r="C6" s="317" t="s">
        <v>67</v>
      </c>
      <c r="D6" s="39">
        <v>48475</v>
      </c>
      <c r="E6" s="39">
        <v>7</v>
      </c>
      <c r="F6" s="594">
        <v>1.4440433212E-2</v>
      </c>
      <c r="G6" s="594">
        <v>3.8166346651416711E-4</v>
      </c>
      <c r="H6" s="594">
        <v>3.6390639302673299E-2</v>
      </c>
      <c r="I6" s="594">
        <v>1.9511000000000001E-2</v>
      </c>
      <c r="J6" s="38"/>
    </row>
    <row r="7" spans="1:10">
      <c r="A7" s="51"/>
      <c r="B7" s="27"/>
      <c r="C7" s="354" t="s">
        <v>759</v>
      </c>
      <c r="D7" s="39">
        <v>46382</v>
      </c>
      <c r="E7" s="39">
        <v>6</v>
      </c>
      <c r="F7" s="594">
        <v>1.2936052779E-2</v>
      </c>
      <c r="G7" s="594">
        <v>3.3919871241211804E-4</v>
      </c>
      <c r="H7" s="594">
        <v>3.2774256831800401E-2</v>
      </c>
      <c r="I7" s="594">
        <v>1.7729000000000002E-2</v>
      </c>
      <c r="J7" s="38"/>
    </row>
    <row r="8" spans="1:10">
      <c r="A8" s="51"/>
      <c r="B8" s="27"/>
      <c r="C8" s="354" t="s">
        <v>760</v>
      </c>
      <c r="D8" s="39">
        <v>2093</v>
      </c>
      <c r="E8" s="39">
        <v>1</v>
      </c>
      <c r="F8" s="594">
        <v>4.7778308647000001E-2</v>
      </c>
      <c r="G8" s="594">
        <v>1.2741485113426016E-3</v>
      </c>
      <c r="H8" s="594">
        <v>0.12768644579164601</v>
      </c>
      <c r="I8" s="594">
        <v>5.6258000000000002E-2</v>
      </c>
      <c r="J8" s="38"/>
    </row>
    <row r="9" spans="1:10">
      <c r="A9" s="50"/>
      <c r="B9" s="55"/>
      <c r="C9" s="317" t="s">
        <v>68</v>
      </c>
      <c r="D9" s="39">
        <v>2622</v>
      </c>
      <c r="E9" s="39">
        <v>7</v>
      </c>
      <c r="F9" s="594">
        <v>0.26697177726900001</v>
      </c>
      <c r="G9" s="594">
        <v>1.9273355084859342E-3</v>
      </c>
      <c r="H9" s="594">
        <v>0.19581040944229899</v>
      </c>
      <c r="I9" s="594">
        <v>0.146651</v>
      </c>
      <c r="J9" s="38"/>
    </row>
    <row r="10" spans="1:10">
      <c r="A10" s="51"/>
      <c r="B10" s="27"/>
      <c r="C10" s="317" t="s">
        <v>69</v>
      </c>
      <c r="D10" s="39">
        <v>2482</v>
      </c>
      <c r="E10" s="39">
        <v>13</v>
      </c>
      <c r="F10" s="594">
        <v>0.52377115229600002</v>
      </c>
      <c r="G10" s="594">
        <v>3.2467727413856193E-3</v>
      </c>
      <c r="H10" s="594">
        <v>0.32922034449075999</v>
      </c>
      <c r="I10" s="594">
        <v>0.25644800000000001</v>
      </c>
      <c r="J10" s="38"/>
    </row>
    <row r="11" spans="1:10">
      <c r="B11" s="38"/>
      <c r="C11" s="317" t="s">
        <v>70</v>
      </c>
      <c r="D11" s="39">
        <v>544</v>
      </c>
      <c r="E11" s="39">
        <v>2</v>
      </c>
      <c r="F11" s="594">
        <v>0.36764705882299997</v>
      </c>
      <c r="G11" s="594">
        <v>6.1209173592952845E-3</v>
      </c>
      <c r="H11" s="594">
        <v>0.60816273466700899</v>
      </c>
      <c r="I11" s="594">
        <v>0.32113000000000003</v>
      </c>
      <c r="J11" s="38"/>
    </row>
    <row r="12" spans="1:10">
      <c r="B12" s="38"/>
      <c r="C12" s="317" t="s">
        <v>71</v>
      </c>
      <c r="D12" s="39">
        <v>2296</v>
      </c>
      <c r="E12" s="39">
        <v>11</v>
      </c>
      <c r="F12" s="594">
        <v>0.47909407665499998</v>
      </c>
      <c r="G12" s="594">
        <v>1.1674216213021879E-2</v>
      </c>
      <c r="H12" s="594">
        <v>1.14598960962631</v>
      </c>
      <c r="I12" s="594">
        <v>0.53097300000000003</v>
      </c>
      <c r="J12" s="38"/>
    </row>
    <row r="13" spans="1:10">
      <c r="B13" s="38"/>
      <c r="C13" s="354" t="s">
        <v>761</v>
      </c>
      <c r="D13" s="39">
        <v>2006</v>
      </c>
      <c r="E13" s="39">
        <v>10</v>
      </c>
      <c r="F13" s="594">
        <v>0.49850448654000001</v>
      </c>
      <c r="G13" s="594">
        <v>1.018220771339314E-2</v>
      </c>
      <c r="H13" s="594">
        <v>1.02352314102759</v>
      </c>
      <c r="I13" s="594">
        <v>0.460034</v>
      </c>
      <c r="J13" s="38"/>
    </row>
    <row r="14" spans="1:10">
      <c r="B14" s="38"/>
      <c r="C14" s="354" t="s">
        <v>762</v>
      </c>
      <c r="D14" s="39">
        <v>290</v>
      </c>
      <c r="E14" s="39">
        <v>1</v>
      </c>
      <c r="F14" s="594">
        <v>0.34482758620600001</v>
      </c>
      <c r="G14" s="594">
        <v>1.9818610145189267E-2</v>
      </c>
      <c r="H14" s="594">
        <v>1.95445965623512</v>
      </c>
      <c r="I14" s="594">
        <v>0.949152</v>
      </c>
      <c r="J14" s="38"/>
    </row>
    <row r="15" spans="1:10">
      <c r="B15" s="38"/>
      <c r="C15" s="317" t="s">
        <v>72</v>
      </c>
      <c r="D15" s="39">
        <v>2390</v>
      </c>
      <c r="E15" s="39">
        <v>61</v>
      </c>
      <c r="F15" s="594">
        <v>2.5523012552300002</v>
      </c>
      <c r="G15" s="594">
        <v>7.6210747916168803E-2</v>
      </c>
      <c r="H15" s="594">
        <v>7.6168247922088703</v>
      </c>
      <c r="I15" s="594">
        <v>3.7620149999999999</v>
      </c>
      <c r="J15" s="38"/>
    </row>
    <row r="16" spans="1:10">
      <c r="B16" s="38"/>
      <c r="C16" s="354" t="s">
        <v>763</v>
      </c>
      <c r="D16" s="39">
        <v>147</v>
      </c>
      <c r="E16" s="39">
        <v>3</v>
      </c>
      <c r="F16" s="594">
        <v>2.0408163265299999</v>
      </c>
      <c r="G16" s="594">
        <v>3.5495058701865256E-2</v>
      </c>
      <c r="H16" s="594">
        <v>3.6123722671904499</v>
      </c>
      <c r="I16" s="594">
        <v>1.7505470000000001</v>
      </c>
      <c r="J16" s="38"/>
    </row>
    <row r="17" spans="2:10">
      <c r="B17" s="38"/>
      <c r="C17" s="354" t="s">
        <v>764</v>
      </c>
      <c r="D17" s="39">
        <v>2243</v>
      </c>
      <c r="E17" s="39">
        <v>58</v>
      </c>
      <c r="F17" s="594">
        <v>2.5858225590720001</v>
      </c>
      <c r="G17" s="594">
        <v>7.9108909410027781E-2</v>
      </c>
      <c r="H17" s="594">
        <v>7.9098880775593701</v>
      </c>
      <c r="I17" s="594">
        <v>3.9268420000000002</v>
      </c>
      <c r="J17" s="38"/>
    </row>
    <row r="18" spans="2:10">
      <c r="B18" s="38"/>
      <c r="C18" s="317" t="s">
        <v>73</v>
      </c>
      <c r="D18" s="39">
        <v>149</v>
      </c>
      <c r="E18" s="39">
        <v>9</v>
      </c>
      <c r="F18" s="594">
        <v>6.0402684563750002</v>
      </c>
      <c r="G18" s="594">
        <v>0.22132402182053562</v>
      </c>
      <c r="H18" s="594">
        <v>21.1835451906915</v>
      </c>
      <c r="I18" s="594">
        <v>3.871499</v>
      </c>
      <c r="J18" s="38"/>
    </row>
    <row r="19" spans="2:10">
      <c r="B19" s="38"/>
      <c r="C19" s="354" t="s">
        <v>765</v>
      </c>
      <c r="D19" s="39">
        <v>149</v>
      </c>
      <c r="E19" s="39">
        <v>9</v>
      </c>
      <c r="F19" s="594">
        <v>6.0402684563750002</v>
      </c>
      <c r="G19" s="594">
        <v>0.11571180278041801</v>
      </c>
      <c r="H19" s="594">
        <v>11.260762686489301</v>
      </c>
      <c r="I19" s="594">
        <v>3.8810899999999999</v>
      </c>
      <c r="J19" s="38"/>
    </row>
    <row r="20" spans="2:10">
      <c r="B20" s="38"/>
      <c r="C20" s="354" t="s">
        <v>766</v>
      </c>
      <c r="D20" s="39"/>
      <c r="E20" s="39"/>
      <c r="F20" s="594"/>
      <c r="G20" s="594">
        <v>0.25</v>
      </c>
      <c r="H20" s="594">
        <v>25</v>
      </c>
      <c r="I20" s="594"/>
      <c r="J20" s="38"/>
    </row>
    <row r="21" spans="2:10">
      <c r="B21" s="38"/>
      <c r="C21" s="354" t="s">
        <v>767</v>
      </c>
      <c r="D21" s="39"/>
      <c r="E21" s="39"/>
      <c r="F21" s="594"/>
      <c r="G21" s="594"/>
      <c r="H21" s="594"/>
      <c r="I21" s="594"/>
      <c r="J21" s="38"/>
    </row>
    <row r="22" spans="2:10">
      <c r="B22" s="38"/>
      <c r="C22" s="317" t="s">
        <v>74</v>
      </c>
      <c r="D22" s="39">
        <v>300</v>
      </c>
      <c r="E22" s="39"/>
      <c r="F22" s="594"/>
      <c r="G22" s="594">
        <v>1</v>
      </c>
      <c r="H22" s="594">
        <v>100</v>
      </c>
      <c r="I22" s="594"/>
      <c r="J22" s="38"/>
    </row>
    <row r="23" spans="2:10" s="69" customFormat="1" ht="13.5" thickBot="1">
      <c r="B23" s="40"/>
      <c r="C23" s="24" t="s">
        <v>66</v>
      </c>
      <c r="D23" s="41">
        <v>112568</v>
      </c>
      <c r="E23" s="41">
        <v>198</v>
      </c>
      <c r="F23" s="595">
        <v>1.5582462847149283</v>
      </c>
      <c r="G23" s="595">
        <v>9.4135789044422543E-3</v>
      </c>
      <c r="H23" s="595">
        <v>11.37733814072217</v>
      </c>
      <c r="I23" s="595">
        <v>1.2468674375</v>
      </c>
      <c r="J23" s="72"/>
    </row>
    <row r="24" spans="2:10">
      <c r="B24" s="38"/>
      <c r="C24" s="38"/>
      <c r="D24" s="38"/>
      <c r="E24" s="38"/>
      <c r="F24" s="38"/>
      <c r="G24" s="38"/>
      <c r="H24" s="38"/>
      <c r="I24" s="38"/>
      <c r="J24" s="38"/>
    </row>
    <row r="25" spans="2:10" ht="27.75" customHeight="1">
      <c r="B25" s="66" t="s">
        <v>1162</v>
      </c>
      <c r="C25" s="675" t="s">
        <v>114</v>
      </c>
      <c r="D25" s="675" t="s">
        <v>1192</v>
      </c>
      <c r="E25" s="677"/>
      <c r="F25" s="675" t="s">
        <v>1194</v>
      </c>
      <c r="G25" s="675" t="s">
        <v>1195</v>
      </c>
      <c r="H25" s="675" t="s">
        <v>1196</v>
      </c>
      <c r="I25" s="693" t="s">
        <v>1197</v>
      </c>
      <c r="J25" s="38"/>
    </row>
    <row r="26" spans="2:10" ht="38.25">
      <c r="B26" s="362"/>
      <c r="C26" s="675"/>
      <c r="D26" s="542"/>
      <c r="E26" s="550" t="s">
        <v>1193</v>
      </c>
      <c r="F26" s="675"/>
      <c r="G26" s="675" t="s">
        <v>1198</v>
      </c>
      <c r="H26" s="675"/>
      <c r="I26" s="693"/>
      <c r="J26" s="38"/>
    </row>
    <row r="27" spans="2:10">
      <c r="B27" s="55" t="s">
        <v>75</v>
      </c>
      <c r="C27" s="97"/>
      <c r="D27" s="88"/>
      <c r="E27" s="85"/>
      <c r="F27" s="85"/>
      <c r="G27" s="85"/>
      <c r="H27" s="85"/>
      <c r="I27" s="85"/>
      <c r="J27" s="38"/>
    </row>
    <row r="28" spans="2:10">
      <c r="B28" s="27"/>
      <c r="C28" s="317" t="s">
        <v>67</v>
      </c>
      <c r="D28" s="39">
        <v>81750</v>
      </c>
      <c r="E28" s="39">
        <v>11</v>
      </c>
      <c r="F28" s="594">
        <v>1.3455657492000001E-2</v>
      </c>
      <c r="G28" s="594">
        <v>3.9531975315584697E-4</v>
      </c>
      <c r="H28" s="594">
        <v>3.7389910396293503E-2</v>
      </c>
      <c r="I28" s="594">
        <v>1.6580000000000001E-2</v>
      </c>
      <c r="J28" s="38"/>
    </row>
    <row r="29" spans="2:10">
      <c r="B29" s="27"/>
      <c r="C29" s="354" t="s">
        <v>759</v>
      </c>
      <c r="D29" s="39">
        <v>78268</v>
      </c>
      <c r="E29" s="39">
        <v>11</v>
      </c>
      <c r="F29" s="594">
        <v>1.4054275054E-2</v>
      </c>
      <c r="G29" s="594">
        <v>3.386655142919424E-4</v>
      </c>
      <c r="H29" s="594">
        <v>3.3347192884120899E-2</v>
      </c>
      <c r="I29" s="594">
        <v>1.5617000000000001E-2</v>
      </c>
      <c r="J29" s="38"/>
    </row>
    <row r="30" spans="2:10">
      <c r="B30" s="27"/>
      <c r="C30" s="354" t="s">
        <v>760</v>
      </c>
      <c r="D30" s="39">
        <v>3482</v>
      </c>
      <c r="E30" s="39">
        <v>0</v>
      </c>
      <c r="F30" s="594">
        <v>0</v>
      </c>
      <c r="G30" s="594">
        <v>1.2997495221555738E-3</v>
      </c>
      <c r="H30" s="594">
        <v>0.12933879521783001</v>
      </c>
      <c r="I30" s="594">
        <v>3.4377999999999999E-2</v>
      </c>
      <c r="J30" s="38"/>
    </row>
    <row r="31" spans="2:10">
      <c r="B31" s="55"/>
      <c r="C31" s="317" t="s">
        <v>68</v>
      </c>
      <c r="D31" s="39">
        <v>5566</v>
      </c>
      <c r="E31" s="39">
        <v>5</v>
      </c>
      <c r="F31" s="594">
        <v>8.9831117498999996E-2</v>
      </c>
      <c r="G31" s="594">
        <v>1.9813284256254625E-3</v>
      </c>
      <c r="H31" s="594">
        <v>0.19593977637246199</v>
      </c>
      <c r="I31" s="594">
        <v>8.4982000000000002E-2</v>
      </c>
      <c r="J31" s="38"/>
    </row>
    <row r="32" spans="2:10">
      <c r="B32" s="27"/>
      <c r="C32" s="317" t="s">
        <v>69</v>
      </c>
      <c r="D32" s="39">
        <v>6872</v>
      </c>
      <c r="E32" s="39">
        <v>23</v>
      </c>
      <c r="F32" s="594">
        <v>0.33469150174599999</v>
      </c>
      <c r="G32" s="594">
        <v>3.3309045113397253E-3</v>
      </c>
      <c r="H32" s="594">
        <v>0.33312817069504802</v>
      </c>
      <c r="I32" s="594">
        <v>0.22323599999999999</v>
      </c>
      <c r="J32" s="38"/>
    </row>
    <row r="33" spans="2:12">
      <c r="B33" s="38"/>
      <c r="C33" s="317" t="s">
        <v>70</v>
      </c>
      <c r="D33" s="39">
        <v>1880</v>
      </c>
      <c r="E33" s="39">
        <v>8</v>
      </c>
      <c r="F33" s="594">
        <v>0.42553191489300002</v>
      </c>
      <c r="G33" s="594">
        <v>6.1119374424581461E-3</v>
      </c>
      <c r="H33" s="594">
        <v>0.60981812180971495</v>
      </c>
      <c r="I33" s="594">
        <v>0.44715700000000003</v>
      </c>
      <c r="J33" s="38"/>
    </row>
    <row r="34" spans="2:12">
      <c r="B34" s="38"/>
      <c r="C34" s="317" t="s">
        <v>71</v>
      </c>
      <c r="D34" s="39">
        <v>7023</v>
      </c>
      <c r="E34" s="39">
        <v>27</v>
      </c>
      <c r="F34" s="594">
        <v>0.38445108927799998</v>
      </c>
      <c r="G34" s="594">
        <v>1.1359539668250767E-2</v>
      </c>
      <c r="H34" s="594">
        <v>1.23530870757971</v>
      </c>
      <c r="I34" s="594">
        <v>0.59459600000000001</v>
      </c>
      <c r="J34" s="38"/>
    </row>
    <row r="35" spans="2:12">
      <c r="B35" s="38"/>
      <c r="C35" s="354" t="s">
        <v>761</v>
      </c>
      <c r="D35" s="39">
        <v>5642</v>
      </c>
      <c r="E35" s="39">
        <v>17</v>
      </c>
      <c r="F35" s="594">
        <v>0.30131159163400001</v>
      </c>
      <c r="G35" s="594">
        <v>1.012506219576376E-2</v>
      </c>
      <c r="H35" s="594">
        <v>1.00012913306048</v>
      </c>
      <c r="I35" s="594">
        <v>0.47620699999999999</v>
      </c>
      <c r="J35" s="38"/>
    </row>
    <row r="36" spans="2:12">
      <c r="B36" s="38"/>
      <c r="C36" s="354" t="s">
        <v>762</v>
      </c>
      <c r="D36" s="39">
        <v>1381</v>
      </c>
      <c r="E36" s="39">
        <v>10</v>
      </c>
      <c r="F36" s="594">
        <v>0.72411296162200001</v>
      </c>
      <c r="G36" s="594">
        <v>2.0570672615122701E-2</v>
      </c>
      <c r="H36" s="594">
        <v>2.1786652380628699</v>
      </c>
      <c r="I36" s="594">
        <v>1.05548</v>
      </c>
      <c r="J36" s="38"/>
    </row>
    <row r="37" spans="2:12">
      <c r="B37" s="38"/>
      <c r="C37" s="317" t="s">
        <v>72</v>
      </c>
      <c r="D37" s="39">
        <v>7181</v>
      </c>
      <c r="E37" s="39">
        <v>122</v>
      </c>
      <c r="F37" s="594">
        <v>1.698927725943</v>
      </c>
      <c r="G37" s="594">
        <v>7.4667671840755664E-2</v>
      </c>
      <c r="H37" s="594">
        <v>5.9328671412449197</v>
      </c>
      <c r="I37" s="594">
        <v>2.960045</v>
      </c>
      <c r="J37" s="38"/>
    </row>
    <row r="38" spans="2:12">
      <c r="B38" s="38"/>
      <c r="C38" s="354" t="s">
        <v>763</v>
      </c>
      <c r="D38" s="39">
        <v>1103</v>
      </c>
      <c r="E38" s="39">
        <v>12</v>
      </c>
      <c r="F38" s="594">
        <v>1.087941976427</v>
      </c>
      <c r="G38" s="594">
        <v>3.5607516080359385E-2</v>
      </c>
      <c r="H38" s="594">
        <v>3.6327593577267199</v>
      </c>
      <c r="I38" s="594">
        <v>1.811531</v>
      </c>
      <c r="J38" s="38"/>
    </row>
    <row r="39" spans="2:12">
      <c r="B39" s="38"/>
      <c r="C39" s="354" t="s">
        <v>764</v>
      </c>
      <c r="D39" s="39">
        <v>6078</v>
      </c>
      <c r="E39" s="39">
        <v>110</v>
      </c>
      <c r="F39" s="594">
        <v>1.8098058571889999</v>
      </c>
      <c r="G39" s="594">
        <v>7.94014447112215E-2</v>
      </c>
      <c r="H39" s="594">
        <v>6.2176246459683</v>
      </c>
      <c r="I39" s="594">
        <v>3.1399180000000002</v>
      </c>
      <c r="J39" s="38"/>
    </row>
    <row r="40" spans="2:12">
      <c r="B40" s="38"/>
      <c r="C40" s="317" t="s">
        <v>73</v>
      </c>
      <c r="D40" s="39">
        <v>402</v>
      </c>
      <c r="E40" s="39">
        <v>33</v>
      </c>
      <c r="F40" s="594">
        <v>8.2089552238800003</v>
      </c>
      <c r="G40" s="594">
        <v>0.1748101003745727</v>
      </c>
      <c r="H40" s="594">
        <v>14.037176925539899</v>
      </c>
      <c r="I40" s="594">
        <v>6.6666660000000002</v>
      </c>
      <c r="J40" s="38"/>
    </row>
    <row r="41" spans="2:12">
      <c r="B41" s="38"/>
      <c r="C41" s="354" t="s">
        <v>765</v>
      </c>
      <c r="D41" s="39">
        <v>399</v>
      </c>
      <c r="E41" s="39">
        <v>33</v>
      </c>
      <c r="F41" s="594">
        <v>8.2706766917289993</v>
      </c>
      <c r="G41" s="594">
        <v>0.12514994552245307</v>
      </c>
      <c r="H41" s="594">
        <v>10.707261993132301</v>
      </c>
      <c r="I41" s="594">
        <v>6.6271750000000003</v>
      </c>
      <c r="J41" s="38"/>
    </row>
    <row r="42" spans="2:12">
      <c r="B42" s="38"/>
      <c r="C42" s="354" t="s">
        <v>766</v>
      </c>
      <c r="D42" s="39">
        <v>3</v>
      </c>
      <c r="E42" s="39"/>
      <c r="F42" s="594"/>
      <c r="G42" s="594">
        <v>0.24999710132382971</v>
      </c>
      <c r="H42" s="594">
        <v>24.963502583400299</v>
      </c>
      <c r="I42" s="594">
        <v>9.6774190000000004</v>
      </c>
      <c r="J42" s="38"/>
    </row>
    <row r="43" spans="2:12">
      <c r="B43" s="38"/>
      <c r="C43" s="354" t="s">
        <v>767</v>
      </c>
      <c r="D43" s="39"/>
      <c r="E43" s="39"/>
      <c r="F43" s="594"/>
      <c r="G43" s="594">
        <v>0.36063762751761791</v>
      </c>
      <c r="H43" s="594">
        <v>34.743464452018301</v>
      </c>
      <c r="I43" s="594">
        <v>7.6923069999999996</v>
      </c>
      <c r="J43" s="38"/>
    </row>
    <row r="44" spans="2:12">
      <c r="B44" s="38"/>
      <c r="C44" s="317" t="s">
        <v>74</v>
      </c>
      <c r="D44" s="39">
        <v>757</v>
      </c>
      <c r="E44" s="39"/>
      <c r="F44" s="594"/>
      <c r="G44" s="594">
        <v>0.36063762751761791</v>
      </c>
      <c r="H44" s="594">
        <v>100</v>
      </c>
      <c r="I44" s="594"/>
    </row>
    <row r="45" spans="2:12" ht="13.5" thickBot="1">
      <c r="B45" s="40"/>
      <c r="C45" s="24" t="s">
        <v>66</v>
      </c>
      <c r="D45" s="41">
        <v>207787</v>
      </c>
      <c r="E45" s="41">
        <v>422</v>
      </c>
      <c r="F45" s="595">
        <v>1.5575831722924003</v>
      </c>
      <c r="G45" s="595">
        <v>7.745810215681233E-3</v>
      </c>
      <c r="H45" s="595">
        <v>12.116924832065251</v>
      </c>
      <c r="I45" s="595">
        <v>2.595205875</v>
      </c>
      <c r="J45" s="73"/>
      <c r="L45" s="73"/>
    </row>
    <row r="47" spans="2:12" ht="27.75" customHeight="1">
      <c r="B47" s="66" t="s">
        <v>1162</v>
      </c>
      <c r="C47" s="675" t="s">
        <v>114</v>
      </c>
      <c r="D47" s="675" t="s">
        <v>1192</v>
      </c>
      <c r="E47" s="677"/>
      <c r="F47" s="675" t="s">
        <v>1194</v>
      </c>
      <c r="G47" s="675" t="s">
        <v>1195</v>
      </c>
      <c r="H47" s="675" t="s">
        <v>1196</v>
      </c>
      <c r="I47" s="693" t="s">
        <v>1197</v>
      </c>
    </row>
    <row r="48" spans="2:12" ht="38.25">
      <c r="B48" s="362"/>
      <c r="C48" s="675"/>
      <c r="D48" s="542"/>
      <c r="E48" s="550" t="s">
        <v>1193</v>
      </c>
      <c r="F48" s="675"/>
      <c r="G48" s="675" t="s">
        <v>1198</v>
      </c>
      <c r="H48" s="675"/>
      <c r="I48" s="693"/>
    </row>
    <row r="49" spans="2:9">
      <c r="B49" s="596" t="s">
        <v>76</v>
      </c>
      <c r="C49" s="317" t="s">
        <v>67</v>
      </c>
      <c r="D49" s="39">
        <v>5765</v>
      </c>
      <c r="E49" s="39">
        <v>10</v>
      </c>
      <c r="F49" s="594">
        <v>0.17346053772700001</v>
      </c>
      <c r="G49" s="594">
        <v>6.857178672006781E-4</v>
      </c>
      <c r="H49" s="594">
        <v>6.1190120752121401E-2</v>
      </c>
      <c r="I49" s="594">
        <v>0.11459800000000001</v>
      </c>
    </row>
    <row r="50" spans="2:9">
      <c r="B50" s="27"/>
      <c r="C50" s="354" t="s">
        <v>759</v>
      </c>
      <c r="D50" s="39">
        <v>4707</v>
      </c>
      <c r="E50" s="39">
        <v>9</v>
      </c>
      <c r="F50" s="594">
        <v>0.19120458891</v>
      </c>
      <c r="G50" s="594">
        <v>4.6084055682446871E-4</v>
      </c>
      <c r="H50" s="594">
        <v>4.8535071072854603E-2</v>
      </c>
      <c r="I50" s="594">
        <v>7.0510000000000003E-2</v>
      </c>
    </row>
    <row r="51" spans="2:9">
      <c r="B51" s="27"/>
      <c r="C51" s="354" t="s">
        <v>760</v>
      </c>
      <c r="D51" s="39">
        <v>1058</v>
      </c>
      <c r="E51" s="39">
        <v>1</v>
      </c>
      <c r="F51" s="594">
        <v>9.4517958412000003E-2</v>
      </c>
      <c r="G51" s="594">
        <v>1.2335632545399453E-3</v>
      </c>
      <c r="H51" s="594">
        <v>0.121555319077271</v>
      </c>
      <c r="I51" s="594">
        <v>0.30581000000000003</v>
      </c>
    </row>
    <row r="52" spans="2:9">
      <c r="B52" s="55"/>
      <c r="C52" s="317" t="s">
        <v>68</v>
      </c>
      <c r="D52" s="39">
        <v>942</v>
      </c>
      <c r="E52" s="39">
        <v>0</v>
      </c>
      <c r="F52" s="594">
        <v>0</v>
      </c>
      <c r="G52" s="594">
        <v>1.9553811211712002E-3</v>
      </c>
      <c r="H52" s="594">
        <v>0.194939635382545</v>
      </c>
      <c r="I52" s="594">
        <v>0.33198</v>
      </c>
    </row>
    <row r="53" spans="2:9">
      <c r="B53" s="27"/>
      <c r="C53" s="317" t="s">
        <v>69</v>
      </c>
      <c r="D53" s="39">
        <v>1385</v>
      </c>
      <c r="E53" s="39">
        <v>10</v>
      </c>
      <c r="F53" s="594">
        <v>0.72202166064899997</v>
      </c>
      <c r="G53" s="594">
        <v>3.7958008936923209E-3</v>
      </c>
      <c r="H53" s="594">
        <v>0.36792392852880501</v>
      </c>
      <c r="I53" s="594">
        <v>0.47069800000000001</v>
      </c>
    </row>
    <row r="54" spans="2:9">
      <c r="B54" s="38"/>
      <c r="C54" s="317" t="s">
        <v>70</v>
      </c>
      <c r="D54" s="39">
        <v>664</v>
      </c>
      <c r="E54" s="39">
        <v>8</v>
      </c>
      <c r="F54" s="594">
        <v>1.204819277108</v>
      </c>
      <c r="G54" s="594">
        <v>6.3066922275529418E-3</v>
      </c>
      <c r="H54" s="594">
        <v>0.61312062006131496</v>
      </c>
      <c r="I54" s="594">
        <v>0.33767399999999997</v>
      </c>
    </row>
    <row r="55" spans="2:9">
      <c r="B55" s="38"/>
      <c r="C55" s="317" t="s">
        <v>71</v>
      </c>
      <c r="D55" s="39">
        <v>1307</v>
      </c>
      <c r="E55" s="39">
        <v>34</v>
      </c>
      <c r="F55" s="594">
        <v>2.6013771996930002</v>
      </c>
      <c r="G55" s="594">
        <v>1.248119186654577E-2</v>
      </c>
      <c r="H55" s="594">
        <v>1.25294515097422</v>
      </c>
      <c r="I55" s="594">
        <v>1.406469</v>
      </c>
    </row>
    <row r="56" spans="2:9">
      <c r="B56" s="38"/>
      <c r="C56" s="354" t="s">
        <v>761</v>
      </c>
      <c r="D56" s="39">
        <v>1073</v>
      </c>
      <c r="E56" s="39">
        <v>34</v>
      </c>
      <c r="F56" s="594">
        <v>3.168685927306</v>
      </c>
      <c r="G56" s="594">
        <v>1.0663745252468741E-2</v>
      </c>
      <c r="H56" s="594">
        <v>1.0669729328635</v>
      </c>
      <c r="I56" s="594">
        <v>1.357332</v>
      </c>
    </row>
    <row r="57" spans="2:9">
      <c r="B57" s="38"/>
      <c r="C57" s="354" t="s">
        <v>762</v>
      </c>
      <c r="D57" s="39">
        <v>234</v>
      </c>
      <c r="E57" s="39">
        <v>0</v>
      </c>
      <c r="F57" s="594">
        <v>0</v>
      </c>
      <c r="G57" s="594">
        <v>1.9641366045126011E-2</v>
      </c>
      <c r="H57" s="594">
        <v>2.0260582291202298</v>
      </c>
      <c r="I57" s="594">
        <v>1.5963510000000001</v>
      </c>
    </row>
    <row r="58" spans="2:9">
      <c r="B58" s="38"/>
      <c r="C58" s="317" t="s">
        <v>72</v>
      </c>
      <c r="D58" s="39">
        <v>260</v>
      </c>
      <c r="E58" s="39">
        <v>20</v>
      </c>
      <c r="F58" s="594">
        <v>7.6923076923069997</v>
      </c>
      <c r="G58" s="594">
        <v>4.2744382558456633E-2</v>
      </c>
      <c r="H58" s="594">
        <v>4.4193651587256797</v>
      </c>
      <c r="I58" s="594">
        <v>5.935613</v>
      </c>
    </row>
    <row r="59" spans="2:9">
      <c r="B59" s="38"/>
      <c r="C59" s="354" t="s">
        <v>763</v>
      </c>
      <c r="D59" s="39">
        <v>201</v>
      </c>
      <c r="E59" s="39">
        <v>7</v>
      </c>
      <c r="F59" s="594">
        <v>3.4825870646760002</v>
      </c>
      <c r="G59" s="594">
        <v>3.3272326180856779E-2</v>
      </c>
      <c r="H59" s="594">
        <v>3.4052480297177299</v>
      </c>
      <c r="I59" s="594">
        <v>3.6535850000000001</v>
      </c>
    </row>
    <row r="60" spans="2:9">
      <c r="B60" s="38"/>
      <c r="C60" s="354" t="s">
        <v>764</v>
      </c>
      <c r="D60" s="39">
        <v>59</v>
      </c>
      <c r="E60" s="39">
        <v>13</v>
      </c>
      <c r="F60" s="594">
        <v>22.033898305084001</v>
      </c>
      <c r="G60" s="594">
        <v>6.8018986217889169E-2</v>
      </c>
      <c r="H60" s="594">
        <v>6.6265612630371002</v>
      </c>
      <c r="I60" s="594">
        <v>12.549018999999999</v>
      </c>
    </row>
    <row r="61" spans="2:9">
      <c r="B61" s="38"/>
      <c r="C61" s="317" t="s">
        <v>73</v>
      </c>
      <c r="D61" s="39">
        <v>334</v>
      </c>
      <c r="E61" s="39">
        <v>51</v>
      </c>
      <c r="F61" s="594">
        <v>15.269461077843999</v>
      </c>
      <c r="G61" s="594">
        <v>0.2499972599784841</v>
      </c>
      <c r="H61" s="594">
        <v>24.891941645382499</v>
      </c>
      <c r="I61" s="594">
        <v>11.306445999999999</v>
      </c>
    </row>
    <row r="62" spans="2:9">
      <c r="B62" s="38"/>
      <c r="C62" s="354" t="s">
        <v>765</v>
      </c>
      <c r="D62" s="39">
        <v>334</v>
      </c>
      <c r="E62" s="39">
        <v>51</v>
      </c>
      <c r="F62" s="594">
        <v>15.269461077843999</v>
      </c>
      <c r="G62" s="594">
        <v>0.15429200291021655</v>
      </c>
      <c r="H62" s="594">
        <v>13.2557073577692</v>
      </c>
      <c r="I62" s="594">
        <v>11.322056999999999</v>
      </c>
    </row>
    <row r="63" spans="2:9">
      <c r="B63" s="38"/>
      <c r="C63" s="354" t="s">
        <v>766</v>
      </c>
      <c r="D63" s="39"/>
      <c r="E63" s="39"/>
      <c r="F63" s="594"/>
      <c r="G63" s="594">
        <v>0.25000000067227623</v>
      </c>
      <c r="H63" s="594">
        <v>25.004188278381999</v>
      </c>
      <c r="I63" s="594"/>
    </row>
    <row r="64" spans="2:9">
      <c r="B64" s="38"/>
      <c r="C64" s="354" t="s">
        <v>767</v>
      </c>
      <c r="D64" s="39"/>
      <c r="E64" s="39"/>
      <c r="F64" s="594"/>
      <c r="G64" s="594"/>
      <c r="H64" s="594"/>
      <c r="I64" s="594"/>
    </row>
    <row r="65" spans="2:12">
      <c r="B65" s="38"/>
      <c r="C65" s="317" t="s">
        <v>74</v>
      </c>
      <c r="D65" s="39">
        <v>39</v>
      </c>
      <c r="E65" s="39"/>
      <c r="F65" s="594"/>
      <c r="G65" s="594">
        <v>1</v>
      </c>
      <c r="H65" s="594">
        <v>100</v>
      </c>
      <c r="I65" s="594"/>
    </row>
    <row r="66" spans="2:12" ht="13.5" thickBot="1">
      <c r="B66" s="40"/>
      <c r="C66" s="24" t="s">
        <v>66</v>
      </c>
      <c r="D66" s="41">
        <v>18362</v>
      </c>
      <c r="E66" s="41">
        <v>248</v>
      </c>
      <c r="F66" s="595">
        <v>5.1359858833971419</v>
      </c>
      <c r="G66" s="595">
        <v>1.9600663329548736E-2</v>
      </c>
      <c r="H66" s="595">
        <v>11.459765796302943</v>
      </c>
      <c r="I66" s="595">
        <v>3.172383875</v>
      </c>
      <c r="K66" s="104"/>
      <c r="L66" s="73"/>
    </row>
    <row r="68" spans="2:12" ht="27.75" customHeight="1">
      <c r="B68" s="66" t="s">
        <v>1162</v>
      </c>
      <c r="C68" s="675" t="s">
        <v>114</v>
      </c>
      <c r="D68" s="675" t="s">
        <v>1192</v>
      </c>
      <c r="E68" s="677"/>
      <c r="F68" s="675" t="s">
        <v>1194</v>
      </c>
      <c r="G68" s="675" t="s">
        <v>1195</v>
      </c>
      <c r="H68" s="675" t="s">
        <v>1196</v>
      </c>
      <c r="I68" s="693" t="s">
        <v>1197</v>
      </c>
    </row>
    <row r="69" spans="2:12" ht="38.25">
      <c r="B69" s="362"/>
      <c r="C69" s="675"/>
      <c r="D69" s="542"/>
      <c r="E69" s="550" t="s">
        <v>1193</v>
      </c>
      <c r="F69" s="675"/>
      <c r="G69" s="675" t="s">
        <v>1198</v>
      </c>
      <c r="H69" s="675"/>
      <c r="I69" s="693"/>
    </row>
    <row r="70" spans="2:12">
      <c r="B70" s="596" t="s">
        <v>77</v>
      </c>
      <c r="C70" s="317" t="s">
        <v>67</v>
      </c>
      <c r="D70" s="39">
        <v>2139</v>
      </c>
      <c r="E70" s="39">
        <v>6</v>
      </c>
      <c r="F70" s="594">
        <v>0.28050490883500001</v>
      </c>
      <c r="G70" s="594">
        <v>7.0319314337125396E-4</v>
      </c>
      <c r="H70" s="594">
        <v>6.0419520078405002E-2</v>
      </c>
      <c r="I70" s="594">
        <v>0.108504</v>
      </c>
    </row>
    <row r="71" spans="2:12">
      <c r="B71" s="27"/>
      <c r="C71" s="354" t="s">
        <v>759</v>
      </c>
      <c r="D71" s="39">
        <v>1733</v>
      </c>
      <c r="E71" s="39">
        <v>4</v>
      </c>
      <c r="F71" s="594">
        <v>0.23081361800299999</v>
      </c>
      <c r="G71" s="594">
        <v>3.832805098730239E-4</v>
      </c>
      <c r="H71" s="594">
        <v>4.4236677399956299E-2</v>
      </c>
      <c r="I71" s="594">
        <v>0.100671</v>
      </c>
    </row>
    <row r="72" spans="2:12">
      <c r="B72" s="27"/>
      <c r="C72" s="354" t="s">
        <v>760</v>
      </c>
      <c r="D72" s="39">
        <v>406</v>
      </c>
      <c r="E72" s="39">
        <v>2</v>
      </c>
      <c r="F72" s="594">
        <v>0.49261083743799999</v>
      </c>
      <c r="G72" s="594">
        <v>1.2412280871139964E-3</v>
      </c>
      <c r="H72" s="594">
        <v>0.123572076872351</v>
      </c>
      <c r="I72" s="594">
        <v>0.141542</v>
      </c>
    </row>
    <row r="73" spans="2:12">
      <c r="B73" s="55"/>
      <c r="C73" s="317" t="s">
        <v>68</v>
      </c>
      <c r="D73" s="39">
        <v>301</v>
      </c>
      <c r="E73" s="39">
        <v>0</v>
      </c>
      <c r="F73" s="594">
        <v>0</v>
      </c>
      <c r="G73" s="594">
        <v>1.9729377413459977E-3</v>
      </c>
      <c r="H73" s="594">
        <v>0.19815883888600699</v>
      </c>
      <c r="I73" s="594">
        <v>0</v>
      </c>
    </row>
    <row r="74" spans="2:12">
      <c r="B74" s="27"/>
      <c r="C74" s="317" t="s">
        <v>69</v>
      </c>
      <c r="D74" s="39">
        <v>563</v>
      </c>
      <c r="E74" s="39">
        <v>3</v>
      </c>
      <c r="F74" s="594">
        <v>0.53285968028399999</v>
      </c>
      <c r="G74" s="594">
        <v>3.9020863633287169E-3</v>
      </c>
      <c r="H74" s="594">
        <v>0.36753121358281099</v>
      </c>
      <c r="I74" s="594">
        <v>0.48449599999999998</v>
      </c>
    </row>
    <row r="75" spans="2:12">
      <c r="B75" s="38"/>
      <c r="C75" s="317" t="s">
        <v>70</v>
      </c>
      <c r="D75" s="39">
        <v>193</v>
      </c>
      <c r="E75" s="39">
        <v>0</v>
      </c>
      <c r="F75" s="594">
        <v>0</v>
      </c>
      <c r="G75" s="594">
        <v>5.9104911160136643E-3</v>
      </c>
      <c r="H75" s="594">
        <v>0.61358362988068704</v>
      </c>
      <c r="I75" s="594">
        <v>0.69637800000000005</v>
      </c>
    </row>
    <row r="76" spans="2:12">
      <c r="B76" s="38"/>
      <c r="C76" s="317" t="s">
        <v>71</v>
      </c>
      <c r="D76" s="39">
        <v>786</v>
      </c>
      <c r="E76" s="39">
        <v>18</v>
      </c>
      <c r="F76" s="594">
        <v>2.290076335877</v>
      </c>
      <c r="G76" s="594">
        <v>1.3163733808830869E-2</v>
      </c>
      <c r="H76" s="594">
        <v>1.21554344037236</v>
      </c>
      <c r="I76" s="594">
        <v>0.808867</v>
      </c>
    </row>
    <row r="77" spans="2:12">
      <c r="B77" s="38"/>
      <c r="C77" s="354" t="s">
        <v>761</v>
      </c>
      <c r="D77" s="39">
        <v>626</v>
      </c>
      <c r="E77" s="39">
        <v>17</v>
      </c>
      <c r="F77" s="594">
        <v>2.7156549520760001</v>
      </c>
      <c r="G77" s="594">
        <v>9.6510158059082453E-3</v>
      </c>
      <c r="H77" s="594">
        <v>1.0319235946893599</v>
      </c>
      <c r="I77" s="594">
        <v>0.76575000000000004</v>
      </c>
    </row>
    <row r="78" spans="2:12">
      <c r="B78" s="38"/>
      <c r="C78" s="354" t="s">
        <v>762</v>
      </c>
      <c r="D78" s="39">
        <v>160</v>
      </c>
      <c r="E78" s="39">
        <v>1</v>
      </c>
      <c r="F78" s="594">
        <v>0.625</v>
      </c>
      <c r="G78" s="594">
        <v>1.899720426445645E-2</v>
      </c>
      <c r="H78" s="594">
        <v>1.96028728652761</v>
      </c>
      <c r="I78" s="594">
        <v>1.0752679999999999</v>
      </c>
    </row>
    <row r="79" spans="2:12">
      <c r="B79" s="38"/>
      <c r="C79" s="317" t="s">
        <v>72</v>
      </c>
      <c r="D79" s="39">
        <v>117</v>
      </c>
      <c r="E79" s="39">
        <v>9</v>
      </c>
      <c r="F79" s="594">
        <v>7.6923076923069997</v>
      </c>
      <c r="G79" s="594">
        <v>3.5378110426468969E-2</v>
      </c>
      <c r="H79" s="594">
        <v>4.0421424768520398</v>
      </c>
      <c r="I79" s="594">
        <v>3.5564849999999999</v>
      </c>
    </row>
    <row r="80" spans="2:12">
      <c r="B80" s="38"/>
      <c r="C80" s="354" t="s">
        <v>763</v>
      </c>
      <c r="D80" s="39">
        <v>90</v>
      </c>
      <c r="E80" s="39">
        <v>1</v>
      </c>
      <c r="F80" s="594">
        <v>1.1111111111109999</v>
      </c>
      <c r="G80" s="594">
        <v>3.4168599935045493E-2</v>
      </c>
      <c r="H80" s="594">
        <v>3.5558141439081998</v>
      </c>
      <c r="I80" s="594">
        <v>1.7543850000000001</v>
      </c>
    </row>
    <row r="81" spans="2:12">
      <c r="B81" s="38"/>
      <c r="C81" s="354" t="s">
        <v>764</v>
      </c>
      <c r="D81" s="39">
        <v>27</v>
      </c>
      <c r="E81" s="39">
        <v>8</v>
      </c>
      <c r="F81" s="594">
        <v>29.629629629629001</v>
      </c>
      <c r="G81" s="594">
        <v>6.1619187045272909E-2</v>
      </c>
      <c r="H81" s="594">
        <v>6.7473438288521699</v>
      </c>
      <c r="I81" s="594">
        <v>8.0882349999999992</v>
      </c>
    </row>
    <row r="82" spans="2:12">
      <c r="B82" s="38"/>
      <c r="C82" s="317" t="s">
        <v>73</v>
      </c>
      <c r="D82" s="39">
        <v>100</v>
      </c>
      <c r="E82" s="39">
        <v>9</v>
      </c>
      <c r="F82" s="594">
        <v>9</v>
      </c>
      <c r="G82" s="594">
        <v>0.18632320528873841</v>
      </c>
      <c r="H82" s="594">
        <v>21.0098775884207</v>
      </c>
      <c r="I82" s="594">
        <v>9.944134</v>
      </c>
    </row>
    <row r="83" spans="2:12">
      <c r="B83" s="38"/>
      <c r="C83" s="354" t="s">
        <v>765</v>
      </c>
      <c r="D83" s="39">
        <v>99</v>
      </c>
      <c r="E83" s="39">
        <v>9</v>
      </c>
      <c r="F83" s="594">
        <v>9.0909090909089993</v>
      </c>
      <c r="G83" s="594">
        <v>0.143339344071134</v>
      </c>
      <c r="H83" s="594">
        <v>13.2158276786208</v>
      </c>
      <c r="I83" s="594">
        <v>10.148232</v>
      </c>
    </row>
    <row r="84" spans="2:12">
      <c r="B84" s="38"/>
      <c r="C84" s="354" t="s">
        <v>766</v>
      </c>
      <c r="D84" s="39">
        <v>1</v>
      </c>
      <c r="E84" s="39"/>
      <c r="F84" s="594"/>
      <c r="G84" s="594">
        <v>0.25429098556811808</v>
      </c>
      <c r="H84" s="594">
        <v>25.054890832747201</v>
      </c>
      <c r="I84" s="594"/>
    </row>
    <row r="85" spans="2:12">
      <c r="B85" s="38"/>
      <c r="C85" s="354" t="s">
        <v>767</v>
      </c>
      <c r="D85" s="39"/>
      <c r="E85" s="39"/>
      <c r="F85" s="594"/>
      <c r="G85" s="594"/>
      <c r="H85" s="594"/>
      <c r="I85" s="594"/>
    </row>
    <row r="86" spans="2:12">
      <c r="B86" s="38"/>
      <c r="C86" s="317" t="s">
        <v>74</v>
      </c>
      <c r="D86" s="39">
        <v>236</v>
      </c>
      <c r="E86" s="39"/>
      <c r="F86" s="594"/>
      <c r="G86" s="594">
        <v>1</v>
      </c>
      <c r="H86" s="594">
        <v>100</v>
      </c>
      <c r="I86" s="594"/>
    </row>
    <row r="87" spans="2:12" ht="13.5" thickBot="1">
      <c r="B87" s="40"/>
      <c r="C87" s="24" t="s">
        <v>66</v>
      </c>
      <c r="D87" s="41">
        <v>7577</v>
      </c>
      <c r="E87" s="41">
        <v>87</v>
      </c>
      <c r="F87" s="595">
        <v>4.2460985237645996</v>
      </c>
      <c r="G87" s="595">
        <v>2.8539137689755648E-2</v>
      </c>
      <c r="H87" s="595">
        <v>11.202572051730666</v>
      </c>
      <c r="I87" s="595">
        <v>2.3545591875</v>
      </c>
    </row>
    <row r="88" spans="2:12" s="38" customFormat="1" thickBot="1">
      <c r="B88" s="685" t="s">
        <v>78</v>
      </c>
      <c r="C88" s="685"/>
      <c r="D88" s="41">
        <v>346294</v>
      </c>
      <c r="E88" s="41">
        <v>955</v>
      </c>
      <c r="F88" s="595">
        <v>3.1106015495658665</v>
      </c>
      <c r="G88" s="595">
        <v>2.0044003175792857E-2</v>
      </c>
      <c r="H88" s="595">
        <v>11.82408764815394</v>
      </c>
      <c r="I88" s="595">
        <v>2.6659284687500007</v>
      </c>
      <c r="J88" s="80"/>
      <c r="L88" s="107"/>
    </row>
  </sheetData>
  <mergeCells count="26">
    <mergeCell ref="B2:I2"/>
    <mergeCell ref="B88:C88"/>
    <mergeCell ref="D3:E3"/>
    <mergeCell ref="F3:F4"/>
    <mergeCell ref="G3:G4"/>
    <mergeCell ref="H3:H4"/>
    <mergeCell ref="I3:I4"/>
    <mergeCell ref="C47:C48"/>
    <mergeCell ref="D47:E47"/>
    <mergeCell ref="F47:F48"/>
    <mergeCell ref="C3:C4"/>
    <mergeCell ref="C25:C26"/>
    <mergeCell ref="D25:E25"/>
    <mergeCell ref="F25:F26"/>
    <mergeCell ref="G25:G26"/>
    <mergeCell ref="G47:G48"/>
    <mergeCell ref="H25:H26"/>
    <mergeCell ref="I25:I26"/>
    <mergeCell ref="H47:H48"/>
    <mergeCell ref="I47:I48"/>
    <mergeCell ref="C68:C69"/>
    <mergeCell ref="D68:E68"/>
    <mergeCell ref="F68:F69"/>
    <mergeCell ref="G68:G69"/>
    <mergeCell ref="H68:H69"/>
    <mergeCell ref="I68:I69"/>
  </mergeCell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C9E5B-C569-415F-8997-54C758847957}">
  <dimension ref="B1:C24"/>
  <sheetViews>
    <sheetView workbookViewId="0"/>
  </sheetViews>
  <sheetFormatPr defaultColWidth="6.85546875" defaultRowHeight="12.75"/>
  <cols>
    <col min="1" max="1" width="3.7109375" style="1" customWidth="1"/>
    <col min="2" max="2" width="57.140625" style="1" bestFit="1" customWidth="1"/>
    <col min="3" max="3" width="94.28515625" style="1" customWidth="1"/>
    <col min="4" max="4" width="6.85546875" style="1"/>
    <col min="5" max="5" width="16.85546875" style="1" customWidth="1"/>
    <col min="6" max="16384" width="6.85546875" style="1"/>
  </cols>
  <sheetData>
    <row r="1" spans="2:3" ht="21" customHeight="1"/>
    <row r="2" spans="2:3" ht="48" customHeight="1">
      <c r="B2" s="118" t="s">
        <v>1203</v>
      </c>
      <c r="C2" s="118"/>
    </row>
    <row r="3" spans="2:3" ht="30" customHeight="1">
      <c r="B3" s="461"/>
      <c r="C3" s="461"/>
    </row>
    <row r="4" spans="2:3">
      <c r="B4" s="554"/>
      <c r="C4" s="553"/>
    </row>
    <row r="5" spans="2:3" ht="15">
      <c r="B5" s="551" t="s">
        <v>1202</v>
      </c>
      <c r="C5" s="552"/>
    </row>
    <row r="6" spans="2:3" ht="30" customHeight="1">
      <c r="B6" s="694" t="s">
        <v>1201</v>
      </c>
      <c r="C6" s="694"/>
    </row>
    <row r="7" spans="2:3" ht="15" customHeight="1">
      <c r="B7" s="694"/>
      <c r="C7" s="694"/>
    </row>
    <row r="8" spans="2:3" ht="15" customHeight="1">
      <c r="B8" s="694"/>
      <c r="C8" s="694"/>
    </row>
    <row r="9" spans="2:3" ht="15" customHeight="1">
      <c r="B9" s="694"/>
      <c r="C9" s="694"/>
    </row>
    <row r="10" spans="2:3" ht="15" customHeight="1">
      <c r="B10" s="694"/>
      <c r="C10" s="694"/>
    </row>
    <row r="11" spans="2:3" ht="15" customHeight="1">
      <c r="B11" s="694"/>
      <c r="C11" s="694"/>
    </row>
    <row r="12" spans="2:3" ht="15" customHeight="1">
      <c r="B12" s="694"/>
      <c r="C12" s="694"/>
    </row>
    <row r="13" spans="2:3" ht="15" customHeight="1">
      <c r="B13" s="694"/>
      <c r="C13" s="694"/>
    </row>
    <row r="14" spans="2:3" ht="15" customHeight="1">
      <c r="B14" s="694"/>
      <c r="C14" s="694"/>
    </row>
    <row r="15" spans="2:3" ht="15" customHeight="1">
      <c r="B15" s="694"/>
      <c r="C15" s="694"/>
    </row>
    <row r="16" spans="2:3" ht="15" customHeight="1">
      <c r="B16" s="694"/>
      <c r="C16" s="694"/>
    </row>
    <row r="17" spans="2:3">
      <c r="B17" s="694"/>
      <c r="C17" s="694"/>
    </row>
    <row r="18" spans="2:3" ht="15">
      <c r="B18" s="551" t="s">
        <v>1200</v>
      </c>
    </row>
    <row r="19" spans="2:3" ht="15" customHeight="1">
      <c r="B19" s="694" t="s">
        <v>1199</v>
      </c>
      <c r="C19" s="694"/>
    </row>
    <row r="20" spans="2:3" ht="15" customHeight="1">
      <c r="B20" s="694"/>
      <c r="C20" s="694"/>
    </row>
    <row r="21" spans="2:3" ht="15" customHeight="1">
      <c r="B21" s="694"/>
      <c r="C21" s="694"/>
    </row>
    <row r="22" spans="2:3" ht="15" customHeight="1">
      <c r="B22" s="694"/>
      <c r="C22" s="694"/>
    </row>
    <row r="23" spans="2:3" ht="12.75" customHeight="1">
      <c r="B23" s="694"/>
      <c r="C23" s="694"/>
    </row>
    <row r="24" spans="2:3">
      <c r="B24" s="694"/>
      <c r="C24" s="694"/>
    </row>
  </sheetData>
  <mergeCells count="2">
    <mergeCell ref="B19:C24"/>
    <mergeCell ref="B6:C17"/>
  </mergeCell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3"/>
  <dimension ref="A1:O15"/>
  <sheetViews>
    <sheetView workbookViewId="0">
      <selection activeCell="M20" sqref="M20"/>
    </sheetView>
  </sheetViews>
  <sheetFormatPr defaultColWidth="9.140625" defaultRowHeight="12.75"/>
  <cols>
    <col min="1" max="1" width="3.7109375" style="32" customWidth="1"/>
    <col min="2" max="2" width="9.140625" style="32"/>
    <col min="3" max="3" width="53.28515625" style="32" bestFit="1" customWidth="1"/>
    <col min="4" max="4" width="15.5703125" style="32" customWidth="1"/>
    <col min="5" max="5" width="16.140625" style="32" customWidth="1"/>
    <col min="6" max="6" width="14" style="32" customWidth="1"/>
    <col min="7" max="7" width="20.28515625" style="32" customWidth="1"/>
    <col min="8" max="9" width="15.7109375" style="32" customWidth="1"/>
    <col min="10" max="11" width="14" style="32" customWidth="1"/>
    <col min="12" max="16384" width="9.140625" style="32"/>
  </cols>
  <sheetData>
    <row r="1" spans="1:15" ht="21" customHeight="1">
      <c r="A1" s="20"/>
      <c r="B1" s="20"/>
      <c r="C1" s="20"/>
      <c r="D1" s="20"/>
      <c r="E1" s="20"/>
      <c r="F1" s="20"/>
      <c r="G1" s="20"/>
      <c r="H1" s="20"/>
      <c r="I1" s="20"/>
      <c r="J1" s="20"/>
      <c r="K1" s="20"/>
      <c r="L1" s="20"/>
      <c r="M1" s="20"/>
      <c r="N1" s="20"/>
    </row>
    <row r="2" spans="1:15" ht="48" customHeight="1">
      <c r="A2" s="31"/>
      <c r="B2" s="615" t="s">
        <v>80</v>
      </c>
      <c r="C2" s="615"/>
      <c r="D2" s="615"/>
      <c r="E2" s="615"/>
      <c r="F2" s="615"/>
      <c r="G2" s="615"/>
      <c r="H2" s="615"/>
      <c r="I2" s="615"/>
      <c r="J2" s="615"/>
      <c r="K2" s="615"/>
      <c r="L2" s="615"/>
      <c r="M2" s="615"/>
      <c r="N2" s="615"/>
      <c r="O2" s="615"/>
    </row>
    <row r="3" spans="1:15" s="70" customFormat="1" ht="38.25" customHeight="1">
      <c r="A3" s="62"/>
      <c r="B3" s="462" t="s">
        <v>1162</v>
      </c>
      <c r="C3" s="10"/>
      <c r="D3" s="11" t="s">
        <v>494</v>
      </c>
      <c r="E3" s="82" t="s">
        <v>495</v>
      </c>
      <c r="F3" s="11" t="s">
        <v>85</v>
      </c>
      <c r="G3" s="11" t="s">
        <v>496</v>
      </c>
      <c r="H3" s="37" t="s">
        <v>497</v>
      </c>
      <c r="I3" s="11" t="s">
        <v>498</v>
      </c>
      <c r="J3" s="37" t="s">
        <v>86</v>
      </c>
      <c r="K3" s="269" t="s">
        <v>499</v>
      </c>
      <c r="L3" s="63"/>
      <c r="M3" s="63"/>
      <c r="N3" s="63"/>
      <c r="O3" s="63"/>
    </row>
    <row r="4" spans="1:15" s="70" customFormat="1">
      <c r="A4" s="51"/>
      <c r="B4" s="51" t="s">
        <v>339</v>
      </c>
      <c r="C4" s="36" t="s">
        <v>500</v>
      </c>
      <c r="D4" s="86"/>
      <c r="E4" s="86"/>
      <c r="F4" s="87"/>
      <c r="G4" s="279" t="s">
        <v>509</v>
      </c>
      <c r="H4" s="86"/>
      <c r="I4" s="86"/>
      <c r="J4" s="39"/>
      <c r="K4" s="39"/>
      <c r="L4" s="39"/>
      <c r="M4" s="39"/>
      <c r="N4" s="39"/>
      <c r="O4" s="39"/>
    </row>
    <row r="5" spans="1:15" s="70" customFormat="1">
      <c r="A5" s="51"/>
      <c r="B5" s="51" t="s">
        <v>341</v>
      </c>
      <c r="C5" s="36" t="s">
        <v>501</v>
      </c>
      <c r="D5" s="86"/>
      <c r="E5" s="86"/>
      <c r="F5" s="87"/>
      <c r="G5" s="279" t="s">
        <v>509</v>
      </c>
      <c r="H5" s="86"/>
      <c r="I5" s="86"/>
      <c r="J5" s="39"/>
      <c r="K5" s="39"/>
      <c r="L5" s="38"/>
      <c r="M5" s="38"/>
      <c r="N5" s="38"/>
      <c r="O5" s="81"/>
    </row>
    <row r="6" spans="1:15" s="70" customFormat="1">
      <c r="A6" s="51"/>
      <c r="B6" s="51">
        <v>1</v>
      </c>
      <c r="C6" s="36" t="s">
        <v>502</v>
      </c>
      <c r="D6" s="86">
        <v>841.57332899999994</v>
      </c>
      <c r="E6" s="86">
        <v>604.26572699999997</v>
      </c>
      <c r="F6" s="87"/>
      <c r="G6" s="279" t="s">
        <v>509</v>
      </c>
      <c r="H6" s="86">
        <v>3079.1394409999998</v>
      </c>
      <c r="I6" s="86">
        <v>2521.176156</v>
      </c>
      <c r="J6" s="39">
        <v>2521.176156</v>
      </c>
      <c r="K6" s="39">
        <v>409.48397599999998</v>
      </c>
      <c r="L6" s="39"/>
      <c r="M6" s="39"/>
      <c r="N6" s="39"/>
    </row>
    <row r="7" spans="1:15" s="70" customFormat="1">
      <c r="A7" s="51"/>
      <c r="B7" s="51">
        <v>2</v>
      </c>
      <c r="C7" s="84" t="s">
        <v>81</v>
      </c>
      <c r="D7" s="88"/>
      <c r="E7" s="88"/>
      <c r="F7" s="39"/>
      <c r="G7" s="39"/>
      <c r="H7" s="39"/>
      <c r="I7" s="39"/>
      <c r="J7" s="39"/>
      <c r="K7" s="39"/>
      <c r="L7" s="20"/>
      <c r="M7" s="20"/>
      <c r="N7" s="20"/>
    </row>
    <row r="8" spans="1:15">
      <c r="B8" s="51" t="s">
        <v>506</v>
      </c>
      <c r="C8" s="166" t="s">
        <v>503</v>
      </c>
      <c r="D8" s="88"/>
      <c r="E8" s="88"/>
      <c r="F8" s="39"/>
      <c r="G8" s="88"/>
      <c r="H8" s="39"/>
      <c r="I8" s="39"/>
      <c r="J8" s="39"/>
      <c r="K8" s="39"/>
    </row>
    <row r="9" spans="1:15">
      <c r="B9" s="51" t="s">
        <v>507</v>
      </c>
      <c r="C9" s="166" t="s">
        <v>504</v>
      </c>
      <c r="D9" s="88"/>
      <c r="E9" s="88"/>
      <c r="F9" s="39"/>
      <c r="G9" s="88"/>
      <c r="H9" s="39"/>
      <c r="I9" s="39"/>
      <c r="J9" s="39"/>
      <c r="K9" s="39"/>
    </row>
    <row r="10" spans="1:15">
      <c r="B10" s="51" t="s">
        <v>508</v>
      </c>
      <c r="C10" s="166" t="s">
        <v>505</v>
      </c>
      <c r="D10" s="88"/>
      <c r="E10" s="88"/>
      <c r="F10" s="39"/>
      <c r="G10" s="88"/>
      <c r="H10" s="39"/>
      <c r="I10" s="39"/>
      <c r="J10" s="39"/>
      <c r="K10" s="39"/>
    </row>
    <row r="11" spans="1:15">
      <c r="B11" s="51">
        <v>3</v>
      </c>
      <c r="C11" s="38" t="s">
        <v>82</v>
      </c>
      <c r="D11" s="88"/>
      <c r="E11" s="88"/>
      <c r="F11" s="88"/>
      <c r="G11" s="88"/>
      <c r="H11" s="39"/>
      <c r="I11" s="39"/>
      <c r="J11" s="39"/>
      <c r="K11" s="39"/>
    </row>
    <row r="12" spans="1:15">
      <c r="B12" s="51">
        <v>4</v>
      </c>
      <c r="C12" s="38" t="s">
        <v>83</v>
      </c>
      <c r="D12" s="88"/>
      <c r="E12" s="88"/>
      <c r="F12" s="88"/>
      <c r="G12" s="88"/>
      <c r="H12" s="39">
        <v>24984.374023</v>
      </c>
      <c r="I12" s="39">
        <v>18925.401839999999</v>
      </c>
      <c r="J12" s="39">
        <v>18925.401839999999</v>
      </c>
      <c r="K12" s="39">
        <v>0</v>
      </c>
    </row>
    <row r="13" spans="1:15">
      <c r="B13" s="51">
        <v>5</v>
      </c>
      <c r="C13" s="38" t="s">
        <v>84</v>
      </c>
      <c r="D13" s="88"/>
      <c r="E13" s="88"/>
      <c r="F13" s="88"/>
      <c r="G13" s="88"/>
      <c r="H13" s="39"/>
      <c r="I13" s="39"/>
      <c r="J13" s="39"/>
      <c r="K13" s="39"/>
    </row>
    <row r="14" spans="1:15" s="69" customFormat="1" ht="13.5" thickBot="1">
      <c r="B14" s="83">
        <v>6</v>
      </c>
      <c r="C14" s="40" t="s">
        <v>6</v>
      </c>
      <c r="D14" s="89"/>
      <c r="E14" s="89"/>
      <c r="F14" s="89"/>
      <c r="G14" s="89"/>
      <c r="H14" s="41">
        <f>SUM(H6:H13)</f>
        <v>28063.513464</v>
      </c>
      <c r="I14" s="41">
        <f>SUM(I6:I13)</f>
        <v>21446.577996</v>
      </c>
      <c r="J14" s="41">
        <f>SUM(J6:J13)</f>
        <v>21446.577996</v>
      </c>
      <c r="K14" s="41">
        <f>SUM(K6:K13)</f>
        <v>409.48397599999998</v>
      </c>
    </row>
    <row r="15" spans="1:15">
      <c r="B15" s="38"/>
      <c r="C15" s="38"/>
      <c r="D15" s="38"/>
      <c r="E15" s="38"/>
      <c r="F15" s="38"/>
      <c r="G15" s="38"/>
      <c r="H15" s="38"/>
      <c r="I15" s="38"/>
      <c r="J15" s="38"/>
      <c r="K15" s="38"/>
    </row>
  </sheetData>
  <mergeCells count="1">
    <mergeCell ref="B2:O2"/>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24"/>
  <dimension ref="A1:I11"/>
  <sheetViews>
    <sheetView workbookViewId="0"/>
  </sheetViews>
  <sheetFormatPr defaultColWidth="9.140625" defaultRowHeight="12.75"/>
  <cols>
    <col min="1" max="1" width="3.7109375" style="32" customWidth="1"/>
    <col min="2" max="2" width="9.140625" style="32"/>
    <col min="3" max="3" width="45.28515625" style="32" customWidth="1"/>
    <col min="4" max="4" width="15.42578125" style="32" customWidth="1"/>
    <col min="5" max="5" width="12.85546875" style="32" customWidth="1"/>
    <col min="6" max="16384" width="9.140625" style="32"/>
  </cols>
  <sheetData>
    <row r="1" spans="1:9" ht="21" customHeight="1">
      <c r="A1" s="20"/>
      <c r="B1" s="20"/>
      <c r="C1" s="20"/>
      <c r="D1" s="20"/>
      <c r="E1" s="20"/>
    </row>
    <row r="2" spans="1:9" ht="48" customHeight="1">
      <c r="A2" s="31"/>
      <c r="B2" s="615" t="s">
        <v>510</v>
      </c>
      <c r="C2" s="615"/>
      <c r="D2" s="615"/>
      <c r="E2" s="615"/>
      <c r="F2" s="615"/>
      <c r="G2" s="615"/>
      <c r="H2" s="615"/>
      <c r="I2" s="615"/>
    </row>
    <row r="3" spans="1:9" ht="26.25" customHeight="1">
      <c r="A3" s="62"/>
      <c r="B3" s="15" t="s">
        <v>1162</v>
      </c>
      <c r="C3" s="10"/>
      <c r="D3" s="37" t="s">
        <v>86</v>
      </c>
      <c r="E3" s="37" t="s">
        <v>11</v>
      </c>
      <c r="F3" s="63"/>
      <c r="G3" s="63"/>
      <c r="H3" s="63"/>
      <c r="I3" s="63"/>
    </row>
    <row r="4" spans="1:9" ht="12.75" customHeight="1">
      <c r="A4" s="51"/>
      <c r="B4" s="51">
        <v>1</v>
      </c>
      <c r="C4" s="36" t="s">
        <v>87</v>
      </c>
      <c r="D4" s="86"/>
      <c r="E4" s="86"/>
      <c r="F4" s="39"/>
      <c r="G4" s="39"/>
      <c r="H4" s="39"/>
      <c r="I4" s="39"/>
    </row>
    <row r="5" spans="1:9" ht="12.75" customHeight="1">
      <c r="A5" s="51"/>
      <c r="B5" s="51">
        <v>2</v>
      </c>
      <c r="C5" s="36" t="s">
        <v>88</v>
      </c>
      <c r="D5" s="87"/>
      <c r="E5" s="86"/>
      <c r="F5" s="38"/>
      <c r="G5" s="38"/>
      <c r="H5" s="38"/>
      <c r="I5" s="81"/>
    </row>
    <row r="6" spans="1:9" ht="12.75" customHeight="1">
      <c r="A6" s="50"/>
      <c r="B6" s="51">
        <v>3</v>
      </c>
      <c r="C6" s="36" t="s">
        <v>89</v>
      </c>
      <c r="D6" s="87"/>
      <c r="E6" s="86"/>
      <c r="F6" s="39"/>
      <c r="G6" s="39"/>
      <c r="H6" s="39"/>
      <c r="I6" s="70"/>
    </row>
    <row r="7" spans="1:9" ht="12.75" customHeight="1">
      <c r="A7" s="51"/>
      <c r="B7" s="51">
        <v>4</v>
      </c>
      <c r="C7" s="84" t="s">
        <v>90</v>
      </c>
      <c r="D7" s="39">
        <v>653</v>
      </c>
      <c r="E7" s="39">
        <v>373</v>
      </c>
      <c r="F7" s="20"/>
      <c r="G7" s="20"/>
      <c r="H7" s="20"/>
      <c r="I7" s="70"/>
    </row>
    <row r="8" spans="1:9" ht="12.75" customHeight="1">
      <c r="B8" s="51" t="s">
        <v>93</v>
      </c>
      <c r="C8" s="38" t="s">
        <v>91</v>
      </c>
      <c r="D8" s="39"/>
      <c r="E8" s="39"/>
    </row>
    <row r="9" spans="1:9" ht="12.75" customHeight="1" thickBot="1">
      <c r="B9" s="83">
        <v>5</v>
      </c>
      <c r="C9" s="40" t="s">
        <v>92</v>
      </c>
      <c r="D9" s="41">
        <f>+D7</f>
        <v>653</v>
      </c>
      <c r="E9" s="41">
        <f>SUM(E4:E8)</f>
        <v>373</v>
      </c>
    </row>
    <row r="11" spans="1:9">
      <c r="B11" s="32" t="s">
        <v>4</v>
      </c>
    </row>
  </sheetData>
  <mergeCells count="1">
    <mergeCell ref="B2:I2"/>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5"/>
  <dimension ref="A1:O15"/>
  <sheetViews>
    <sheetView workbookViewId="0">
      <selection activeCell="O25" sqref="O25"/>
    </sheetView>
  </sheetViews>
  <sheetFormatPr defaultColWidth="9.140625" defaultRowHeight="12.75"/>
  <cols>
    <col min="1" max="1" width="3.7109375" style="32" customWidth="1"/>
    <col min="2" max="2" width="9.140625" style="32"/>
    <col min="3" max="3" width="50.7109375" style="32" bestFit="1" customWidth="1"/>
    <col min="4" max="14" width="9.140625" style="32"/>
    <col min="15" max="15" width="18.140625" style="32" bestFit="1" customWidth="1"/>
    <col min="16" max="16384" width="9.140625" style="32"/>
  </cols>
  <sheetData>
    <row r="1" spans="1:15" ht="21" customHeight="1">
      <c r="A1" s="20"/>
      <c r="B1" s="20"/>
      <c r="C1" s="20"/>
      <c r="D1" s="20"/>
      <c r="E1" s="20"/>
      <c r="F1" s="20"/>
      <c r="G1" s="20"/>
      <c r="H1" s="20"/>
    </row>
    <row r="2" spans="1:15" ht="48" customHeight="1">
      <c r="A2" s="31"/>
      <c r="B2" s="615" t="s">
        <v>519</v>
      </c>
      <c r="C2" s="615"/>
      <c r="D2" s="615"/>
      <c r="E2" s="615"/>
      <c r="F2" s="615"/>
      <c r="G2" s="615"/>
      <c r="H2" s="615"/>
      <c r="I2" s="615"/>
      <c r="J2" s="615"/>
      <c r="K2" s="615"/>
      <c r="L2" s="615"/>
      <c r="M2" s="615"/>
    </row>
    <row r="3" spans="1:15" ht="18" customHeight="1">
      <c r="A3" s="62"/>
      <c r="B3" s="66" t="s">
        <v>1162</v>
      </c>
      <c r="C3" s="10"/>
      <c r="D3" s="681" t="s">
        <v>59</v>
      </c>
      <c r="E3" s="681"/>
      <c r="F3" s="681"/>
      <c r="G3" s="681"/>
      <c r="H3" s="681"/>
      <c r="I3" s="681"/>
      <c r="J3" s="681"/>
      <c r="K3" s="681"/>
      <c r="L3" s="681"/>
      <c r="M3" s="681"/>
      <c r="N3" s="681"/>
      <c r="O3" s="695" t="s">
        <v>518</v>
      </c>
    </row>
    <row r="4" spans="1:15">
      <c r="A4" s="51"/>
      <c r="B4" s="64"/>
      <c r="C4" s="67" t="s">
        <v>53</v>
      </c>
      <c r="D4" s="90">
        <v>0</v>
      </c>
      <c r="E4" s="90">
        <v>0.02</v>
      </c>
      <c r="F4" s="90">
        <v>0.04</v>
      </c>
      <c r="G4" s="90">
        <v>0.1</v>
      </c>
      <c r="H4" s="90">
        <v>0.2</v>
      </c>
      <c r="I4" s="90">
        <v>0.5</v>
      </c>
      <c r="J4" s="90">
        <v>0.7</v>
      </c>
      <c r="K4" s="90">
        <v>0.75</v>
      </c>
      <c r="L4" s="90">
        <v>1</v>
      </c>
      <c r="M4" s="90">
        <v>1.5</v>
      </c>
      <c r="N4" s="91" t="s">
        <v>5</v>
      </c>
      <c r="O4" s="695"/>
    </row>
    <row r="5" spans="1:15">
      <c r="A5" s="51"/>
      <c r="B5" s="57">
        <v>1</v>
      </c>
      <c r="C5" s="36" t="s">
        <v>516</v>
      </c>
      <c r="D5" s="39"/>
      <c r="E5" s="39"/>
      <c r="F5" s="39"/>
      <c r="G5" s="39"/>
      <c r="H5" s="39"/>
      <c r="I5" s="39"/>
      <c r="J5" s="39"/>
      <c r="K5" s="39"/>
      <c r="L5" s="71"/>
      <c r="M5" s="71"/>
      <c r="N5" s="71"/>
      <c r="O5" s="71"/>
    </row>
    <row r="6" spans="1:15">
      <c r="A6" s="50"/>
      <c r="B6" s="57">
        <v>2</v>
      </c>
      <c r="C6" s="36" t="s">
        <v>517</v>
      </c>
      <c r="D6" s="39">
        <v>76.195530532108847</v>
      </c>
      <c r="E6" s="39"/>
      <c r="F6" s="39"/>
      <c r="G6" s="39"/>
      <c r="H6" s="39"/>
      <c r="I6" s="39"/>
      <c r="J6" s="39"/>
      <c r="K6" s="39"/>
      <c r="L6" s="71"/>
      <c r="M6" s="71"/>
      <c r="N6" s="71"/>
      <c r="O6" s="71">
        <f>SUM(D6:N6)</f>
        <v>76.195530532108847</v>
      </c>
    </row>
    <row r="7" spans="1:15">
      <c r="A7" s="51"/>
      <c r="B7" s="57">
        <v>3</v>
      </c>
      <c r="C7" s="36" t="s">
        <v>24</v>
      </c>
      <c r="D7" s="39"/>
      <c r="E7" s="39"/>
      <c r="F7" s="39"/>
      <c r="G7" s="39"/>
      <c r="H7" s="39"/>
      <c r="I7" s="39"/>
      <c r="J7" s="39"/>
      <c r="K7" s="39"/>
      <c r="L7" s="71"/>
      <c r="M7" s="71"/>
      <c r="N7" s="71"/>
      <c r="O7" s="71"/>
    </row>
    <row r="8" spans="1:15">
      <c r="B8" s="57">
        <v>4</v>
      </c>
      <c r="C8" s="36" t="s">
        <v>25</v>
      </c>
      <c r="D8" s="39"/>
      <c r="E8" s="39"/>
      <c r="F8" s="39"/>
      <c r="G8" s="39"/>
      <c r="H8" s="39"/>
      <c r="I8" s="39"/>
      <c r="J8" s="39"/>
      <c r="K8" s="39"/>
      <c r="L8" s="71"/>
      <c r="M8" s="71"/>
      <c r="N8" s="71"/>
      <c r="O8" s="71"/>
    </row>
    <row r="9" spans="1:15">
      <c r="B9" s="57">
        <v>5</v>
      </c>
      <c r="C9" s="36" t="s">
        <v>26</v>
      </c>
      <c r="D9" s="39"/>
      <c r="E9" s="39"/>
      <c r="F9" s="39"/>
      <c r="G9" s="39"/>
      <c r="H9" s="39"/>
      <c r="I9" s="39"/>
      <c r="J9" s="39"/>
      <c r="K9" s="39"/>
      <c r="L9" s="71"/>
      <c r="M9" s="71"/>
      <c r="N9" s="71"/>
      <c r="O9" s="71"/>
    </row>
    <row r="10" spans="1:15">
      <c r="B10" s="57">
        <v>6</v>
      </c>
      <c r="C10" s="36" t="s">
        <v>20</v>
      </c>
      <c r="D10" s="39"/>
      <c r="E10" s="39">
        <v>153.17395845838544</v>
      </c>
      <c r="F10" s="39"/>
      <c r="G10" s="39"/>
      <c r="H10" s="39">
        <v>491.82703623389767</v>
      </c>
      <c r="I10" s="39">
        <v>161.10641105443136</v>
      </c>
      <c r="J10" s="39"/>
      <c r="K10" s="39"/>
      <c r="L10" s="71"/>
      <c r="M10" s="71"/>
      <c r="N10" s="71"/>
      <c r="O10" s="71">
        <f>SUM(D10:N10)</f>
        <v>806.10740574671445</v>
      </c>
    </row>
    <row r="11" spans="1:15">
      <c r="B11" s="57">
        <v>7</v>
      </c>
      <c r="C11" s="36" t="s">
        <v>21</v>
      </c>
      <c r="D11" s="39"/>
      <c r="E11" s="39"/>
      <c r="F11" s="39"/>
      <c r="G11" s="39"/>
      <c r="H11" s="39"/>
      <c r="I11" s="39"/>
      <c r="J11" s="39"/>
      <c r="K11" s="39"/>
      <c r="L11" s="71">
        <v>0.28175899186354059</v>
      </c>
      <c r="M11" s="71"/>
      <c r="N11" s="71"/>
      <c r="O11" s="71">
        <f>SUM(D11:N11)</f>
        <v>0.28175899186354059</v>
      </c>
    </row>
    <row r="12" spans="1:15">
      <c r="B12" s="57">
        <v>8</v>
      </c>
      <c r="C12" s="36" t="s">
        <v>22</v>
      </c>
      <c r="D12" s="39"/>
      <c r="E12" s="39"/>
      <c r="F12" s="39"/>
      <c r="G12" s="39"/>
      <c r="H12" s="39"/>
      <c r="I12" s="39"/>
      <c r="J12" s="39"/>
      <c r="K12" s="39">
        <v>5.1554901025465165</v>
      </c>
      <c r="L12" s="71"/>
      <c r="M12" s="71"/>
      <c r="N12" s="71"/>
      <c r="O12" s="71">
        <f>SUM(D12:N12)</f>
        <v>5.1554901025465165</v>
      </c>
    </row>
    <row r="13" spans="1:15" ht="12.75" customHeight="1">
      <c r="B13" s="57">
        <v>9</v>
      </c>
      <c r="C13" s="36" t="s">
        <v>56</v>
      </c>
      <c r="D13" s="39"/>
      <c r="E13" s="39"/>
      <c r="F13" s="39"/>
      <c r="G13" s="39"/>
      <c r="H13" s="39"/>
      <c r="I13" s="39"/>
      <c r="J13" s="39"/>
      <c r="K13" s="39"/>
      <c r="L13" s="71"/>
      <c r="M13" s="71"/>
      <c r="N13" s="71"/>
      <c r="O13" s="71"/>
    </row>
    <row r="14" spans="1:15">
      <c r="B14" s="57">
        <v>10</v>
      </c>
      <c r="C14" s="36" t="s">
        <v>58</v>
      </c>
      <c r="D14" s="39"/>
      <c r="E14" s="39"/>
      <c r="F14" s="39"/>
      <c r="G14" s="39"/>
      <c r="H14" s="39"/>
      <c r="I14" s="39"/>
      <c r="J14" s="39"/>
      <c r="K14" s="39"/>
      <c r="L14" s="71"/>
      <c r="M14" s="71"/>
      <c r="N14" s="71"/>
      <c r="O14" s="71"/>
    </row>
    <row r="15" spans="1:15" ht="13.5" thickBot="1">
      <c r="B15" s="68">
        <v>11</v>
      </c>
      <c r="C15" s="24" t="s">
        <v>518</v>
      </c>
      <c r="D15" s="41">
        <f>SUM(D5:D14)</f>
        <v>76.195530532108847</v>
      </c>
      <c r="E15" s="41">
        <f t="shared" ref="E15:K15" si="0">SUM(E5:E14)</f>
        <v>153.17395845838544</v>
      </c>
      <c r="F15" s="41"/>
      <c r="G15" s="41"/>
      <c r="H15" s="41">
        <f t="shared" si="0"/>
        <v>491.82703623389767</v>
      </c>
      <c r="I15" s="41">
        <f t="shared" si="0"/>
        <v>161.10641105443136</v>
      </c>
      <c r="J15" s="41"/>
      <c r="K15" s="41">
        <f t="shared" si="0"/>
        <v>5.1554901025465165</v>
      </c>
      <c r="L15" s="41"/>
      <c r="M15" s="41"/>
      <c r="N15" s="41"/>
      <c r="O15" s="41">
        <f>SUM(O5:O14)</f>
        <v>887.74018537323332</v>
      </c>
    </row>
  </sheetData>
  <mergeCells count="3">
    <mergeCell ref="D3:N3"/>
    <mergeCell ref="O3:O4"/>
    <mergeCell ref="B2:M2"/>
  </mergeCells>
  <pageMargins left="0.7" right="0.7" top="0.75" bottom="0.75" header="0.3" footer="0.3"/>
  <ignoredErrors>
    <ignoredError sqref="D15" formulaRange="1"/>
  </ignoredErrors>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6"/>
  <dimension ref="A1:L27"/>
  <sheetViews>
    <sheetView workbookViewId="0">
      <selection activeCell="B3" sqref="B3"/>
    </sheetView>
  </sheetViews>
  <sheetFormatPr defaultColWidth="9.140625" defaultRowHeight="12"/>
  <cols>
    <col min="1" max="1" width="3.7109375" style="38" customWidth="1"/>
    <col min="2" max="2" width="36.42578125" style="38" customWidth="1"/>
    <col min="3" max="3" width="14.42578125" style="38" bestFit="1" customWidth="1"/>
    <col min="4" max="10" width="13.7109375" style="38" customWidth="1"/>
    <col min="11" max="16384" width="9.140625" style="38"/>
  </cols>
  <sheetData>
    <row r="1" spans="1:12" ht="21" customHeight="1"/>
    <row r="2" spans="1:12" ht="48" customHeight="1">
      <c r="A2" s="129"/>
      <c r="B2" s="615" t="s">
        <v>513</v>
      </c>
      <c r="C2" s="615"/>
      <c r="D2" s="615"/>
      <c r="E2" s="615"/>
      <c r="F2" s="615"/>
      <c r="G2" s="615"/>
      <c r="H2" s="615"/>
      <c r="I2" s="81"/>
      <c r="J2" s="81"/>
      <c r="K2" s="81"/>
      <c r="L2" s="81"/>
    </row>
    <row r="3" spans="1:12" ht="54" customHeight="1">
      <c r="A3" s="280"/>
      <c r="B3" s="583" t="s">
        <v>1162</v>
      </c>
      <c r="C3" s="281" t="s">
        <v>63</v>
      </c>
      <c r="D3" s="91" t="s">
        <v>86</v>
      </c>
      <c r="E3" s="267" t="s">
        <v>520</v>
      </c>
      <c r="F3" s="267" t="s">
        <v>115</v>
      </c>
      <c r="G3" s="267" t="s">
        <v>521</v>
      </c>
      <c r="H3" s="91" t="s">
        <v>522</v>
      </c>
      <c r="I3" s="267" t="s">
        <v>499</v>
      </c>
      <c r="J3" s="267" t="s">
        <v>523</v>
      </c>
      <c r="K3" s="81"/>
      <c r="L3" s="81"/>
    </row>
    <row r="4" spans="1:12">
      <c r="A4" s="51"/>
      <c r="B4" s="55" t="s">
        <v>22</v>
      </c>
      <c r="C4" s="81"/>
      <c r="L4" s="81"/>
    </row>
    <row r="5" spans="1:12">
      <c r="A5" s="51"/>
      <c r="B5" s="27"/>
      <c r="C5" s="268" t="s">
        <v>67</v>
      </c>
      <c r="D5" s="39">
        <v>37.445127061110533</v>
      </c>
      <c r="E5" s="580">
        <v>4.0951619118235718E-4</v>
      </c>
      <c r="F5" s="39">
        <v>357</v>
      </c>
      <c r="G5" s="580">
        <v>0.66473816946473019</v>
      </c>
      <c r="H5" s="39">
        <v>0</v>
      </c>
      <c r="I5" s="39">
        <v>3.3056961854903921</v>
      </c>
      <c r="J5" s="580">
        <v>8.8281078071800592E-2</v>
      </c>
      <c r="L5" s="81"/>
    </row>
    <row r="6" spans="1:12">
      <c r="A6" s="50"/>
      <c r="B6" s="55"/>
      <c r="C6" s="268" t="s">
        <v>68</v>
      </c>
      <c r="D6" s="39">
        <v>2.2253471452313875</v>
      </c>
      <c r="E6" s="580">
        <v>1.9392047907134267E-3</v>
      </c>
      <c r="F6" s="39">
        <v>23</v>
      </c>
      <c r="G6" s="580">
        <v>0.65661727397034342</v>
      </c>
      <c r="H6" s="39">
        <v>0</v>
      </c>
      <c r="I6" s="39">
        <v>0.6240468668721828</v>
      </c>
      <c r="J6" s="580">
        <v>0.28042674969135906</v>
      </c>
      <c r="L6" s="81"/>
    </row>
    <row r="7" spans="1:12">
      <c r="A7" s="51"/>
      <c r="B7" s="27"/>
      <c r="C7" s="268" t="s">
        <v>69</v>
      </c>
      <c r="D7" s="39">
        <v>2.8428430393707398</v>
      </c>
      <c r="E7" s="580">
        <v>3.1363987041266696E-3</v>
      </c>
      <c r="F7" s="39">
        <v>20</v>
      </c>
      <c r="G7" s="580">
        <v>0.66139429984999698</v>
      </c>
      <c r="H7" s="39">
        <v>0</v>
      </c>
      <c r="I7" s="39">
        <v>1.107998073327225</v>
      </c>
      <c r="J7" s="580">
        <v>0.38974999955413614</v>
      </c>
      <c r="L7" s="81"/>
    </row>
    <row r="8" spans="1:12">
      <c r="C8" s="268" t="s">
        <v>70</v>
      </c>
      <c r="D8" s="39">
        <v>0.2864270613953</v>
      </c>
      <c r="E8" s="580">
        <v>5.8832365570217248E-3</v>
      </c>
      <c r="F8" s="39">
        <v>5</v>
      </c>
      <c r="G8" s="580">
        <v>0.72003659923502228</v>
      </c>
      <c r="H8" s="39">
        <v>0</v>
      </c>
      <c r="I8" s="39">
        <v>0.18687426615911254</v>
      </c>
      <c r="J8" s="580">
        <v>0.65243229899009458</v>
      </c>
      <c r="L8" s="81"/>
    </row>
    <row r="9" spans="1:12">
      <c r="C9" s="268" t="s">
        <v>71</v>
      </c>
      <c r="D9" s="39">
        <v>0.41913145734040003</v>
      </c>
      <c r="E9" s="580">
        <v>2.1880545016543542E-2</v>
      </c>
      <c r="F9" s="39">
        <v>4</v>
      </c>
      <c r="G9" s="580">
        <v>0.35204410005880893</v>
      </c>
      <c r="H9" s="39">
        <v>0</v>
      </c>
      <c r="I9" s="39">
        <v>0.18748438491712213</v>
      </c>
      <c r="J9" s="580">
        <v>0.44731642455759557</v>
      </c>
      <c r="L9" s="81"/>
    </row>
    <row r="10" spans="1:12">
      <c r="C10" s="268" t="s">
        <v>72</v>
      </c>
      <c r="D10" s="39">
        <v>0.30861354848688</v>
      </c>
      <c r="E10" s="580">
        <v>7.8066988017174446E-2</v>
      </c>
      <c r="F10" s="39">
        <v>5</v>
      </c>
      <c r="G10" s="580">
        <v>0.69037935042335596</v>
      </c>
      <c r="H10" s="39">
        <v>0</v>
      </c>
      <c r="I10" s="39">
        <v>0.39889389954647869</v>
      </c>
      <c r="J10" s="580">
        <v>1.2925352807815462</v>
      </c>
      <c r="L10" s="81"/>
    </row>
    <row r="11" spans="1:12">
      <c r="C11" s="268" t="s">
        <v>73</v>
      </c>
      <c r="D11" s="39">
        <v>2.2282399999999999E-4</v>
      </c>
      <c r="E11" s="580">
        <v>0.36063764583956248</v>
      </c>
      <c r="F11" s="39">
        <v>1</v>
      </c>
      <c r="G11" s="580">
        <v>0.92645779465081657</v>
      </c>
      <c r="H11" s="39">
        <v>0</v>
      </c>
      <c r="I11" s="39">
        <v>5.7787724669236583E-4</v>
      </c>
      <c r="J11" s="580">
        <v>2.5934246162548282</v>
      </c>
      <c r="L11" s="81"/>
    </row>
    <row r="12" spans="1:12">
      <c r="C12" s="268" t="s">
        <v>74</v>
      </c>
      <c r="D12" s="39">
        <v>7.2822870067765994E-3</v>
      </c>
      <c r="E12" s="580">
        <v>1</v>
      </c>
      <c r="F12" s="39">
        <v>1</v>
      </c>
      <c r="G12" s="580">
        <v>0</v>
      </c>
      <c r="H12" s="39">
        <v>0</v>
      </c>
      <c r="I12" s="39">
        <v>6.4938531435972155E-2</v>
      </c>
      <c r="J12" s="580">
        <v>8.9173265727570197</v>
      </c>
      <c r="L12" s="81"/>
    </row>
    <row r="13" spans="1:12" ht="12.75" thickBot="1">
      <c r="B13" s="40"/>
      <c r="C13" s="24" t="s">
        <v>66</v>
      </c>
      <c r="D13" s="41">
        <v>43.534994423942017</v>
      </c>
      <c r="E13" s="93">
        <v>1.6280511487356715E-3</v>
      </c>
      <c r="F13" s="41">
        <v>416</v>
      </c>
      <c r="G13" s="93">
        <v>0.66175826318970044</v>
      </c>
      <c r="H13" s="41">
        <v>0</v>
      </c>
      <c r="I13" s="41">
        <v>5.8765100849951777</v>
      </c>
      <c r="J13" s="93">
        <v>0.13498359567409066</v>
      </c>
      <c r="K13" s="72"/>
      <c r="L13" s="282"/>
    </row>
    <row r="14" spans="1:12">
      <c r="E14" s="581"/>
      <c r="G14" s="581"/>
      <c r="J14" s="581"/>
      <c r="L14" s="81"/>
    </row>
    <row r="15" spans="1:12" ht="54.75" customHeight="1">
      <c r="B15" s="583" t="s">
        <v>1162</v>
      </c>
      <c r="C15" s="281" t="s">
        <v>63</v>
      </c>
      <c r="D15" s="91" t="s">
        <v>86</v>
      </c>
      <c r="E15" s="582" t="s">
        <v>520</v>
      </c>
      <c r="F15" s="267" t="s">
        <v>115</v>
      </c>
      <c r="G15" s="582" t="s">
        <v>521</v>
      </c>
      <c r="H15" s="91" t="s">
        <v>522</v>
      </c>
      <c r="I15" s="267" t="s">
        <v>499</v>
      </c>
      <c r="J15" s="582" t="s">
        <v>523</v>
      </c>
      <c r="L15" s="81"/>
    </row>
    <row r="16" spans="1:12">
      <c r="B16" s="55" t="s">
        <v>94</v>
      </c>
      <c r="C16" s="81"/>
      <c r="E16" s="581"/>
      <c r="G16" s="581"/>
      <c r="J16" s="581"/>
      <c r="L16" s="81"/>
    </row>
    <row r="17" spans="2:12">
      <c r="B17" s="27"/>
      <c r="C17" s="268" t="s">
        <v>67</v>
      </c>
      <c r="D17" s="39">
        <v>890.31742600174255</v>
      </c>
      <c r="E17" s="580">
        <v>7.9811925340839964E-4</v>
      </c>
      <c r="F17" s="39">
        <v>285</v>
      </c>
      <c r="G17" s="580">
        <v>0.40410705702896005</v>
      </c>
      <c r="H17" s="74">
        <v>2.5013698630136991</v>
      </c>
      <c r="I17" s="39">
        <v>203.78497252115685</v>
      </c>
      <c r="J17" s="580">
        <v>0.22889024360257548</v>
      </c>
      <c r="L17" s="81"/>
    </row>
    <row r="18" spans="2:12">
      <c r="B18" s="55"/>
      <c r="C18" s="268" t="s">
        <v>68</v>
      </c>
      <c r="D18" s="39">
        <v>11.877117191892726</v>
      </c>
      <c r="E18" s="580">
        <v>1.7877820298285796E-3</v>
      </c>
      <c r="F18" s="39">
        <v>24</v>
      </c>
      <c r="G18" s="580">
        <v>0.34506909672743991</v>
      </c>
      <c r="H18" s="74">
        <v>2.5</v>
      </c>
      <c r="I18" s="39">
        <v>4.0932776423538328</v>
      </c>
      <c r="J18" s="580">
        <v>0.34463561958855543</v>
      </c>
      <c r="L18" s="81"/>
    </row>
    <row r="19" spans="2:12">
      <c r="B19" s="27"/>
      <c r="C19" s="268" t="s">
        <v>69</v>
      </c>
      <c r="D19" s="39">
        <v>116.24452701645804</v>
      </c>
      <c r="E19" s="580">
        <v>3.7943681273452544E-3</v>
      </c>
      <c r="F19" s="39">
        <v>73</v>
      </c>
      <c r="G19" s="580">
        <v>0.44313301950018341</v>
      </c>
      <c r="H19" s="74">
        <v>2.5</v>
      </c>
      <c r="I19" s="39">
        <v>66.296946152710731</v>
      </c>
      <c r="J19" s="580">
        <v>0.57032316147945894</v>
      </c>
      <c r="L19" s="81"/>
    </row>
    <row r="20" spans="2:12">
      <c r="C20" s="268" t="s">
        <v>70</v>
      </c>
      <c r="D20" s="39">
        <v>17.584176629120751</v>
      </c>
      <c r="E20" s="580">
        <v>6.6310467649796905E-3</v>
      </c>
      <c r="F20" s="39">
        <v>13</v>
      </c>
      <c r="G20" s="580">
        <v>0.42829565660043856</v>
      </c>
      <c r="H20" s="74">
        <v>2.5</v>
      </c>
      <c r="I20" s="39">
        <v>11.392030323910742</v>
      </c>
      <c r="J20" s="580">
        <v>0.64785690932179674</v>
      </c>
      <c r="L20" s="81"/>
    </row>
    <row r="21" spans="2:12">
      <c r="C21" s="268" t="s">
        <v>71</v>
      </c>
      <c r="D21" s="39">
        <v>187.85204679574085</v>
      </c>
      <c r="E21" s="580">
        <v>1.3446176151296582E-2</v>
      </c>
      <c r="F21" s="39">
        <v>57</v>
      </c>
      <c r="G21" s="580">
        <v>0.43435753728662513</v>
      </c>
      <c r="H21" s="74">
        <v>2.5013698630136991</v>
      </c>
      <c r="I21" s="39">
        <v>151.69294446976565</v>
      </c>
      <c r="J21" s="580">
        <v>0.80751286481699913</v>
      </c>
      <c r="L21" s="81"/>
    </row>
    <row r="22" spans="2:12">
      <c r="C22" s="268" t="s">
        <v>72</v>
      </c>
      <c r="D22" s="39">
        <v>26.900681643616057</v>
      </c>
      <c r="E22" s="580">
        <v>3.0648042167049177E-2</v>
      </c>
      <c r="F22" s="39">
        <v>13</v>
      </c>
      <c r="G22" s="580">
        <v>0.39572875838689114</v>
      </c>
      <c r="H22" s="74">
        <v>2.5013698630136987</v>
      </c>
      <c r="I22" s="39">
        <v>19.596446438392512</v>
      </c>
      <c r="J22" s="580">
        <v>0.72847397318807527</v>
      </c>
      <c r="L22" s="81"/>
    </row>
    <row r="23" spans="2:12">
      <c r="C23" s="268" t="s">
        <v>73</v>
      </c>
      <c r="D23" s="39">
        <v>15.284723018577875</v>
      </c>
      <c r="E23" s="580">
        <v>0.25000000375817455</v>
      </c>
      <c r="F23" s="39">
        <v>12</v>
      </c>
      <c r="G23" s="580">
        <v>0.44828492653887086</v>
      </c>
      <c r="H23" s="74">
        <v>2.5013698630136996</v>
      </c>
      <c r="I23" s="39">
        <v>28.891782319426678</v>
      </c>
      <c r="J23" s="580">
        <v>1.890239180933148</v>
      </c>
      <c r="L23" s="81"/>
    </row>
    <row r="24" spans="2:12">
      <c r="C24" s="268" t="s">
        <v>74</v>
      </c>
      <c r="D24" s="39">
        <v>14.663925835732609</v>
      </c>
      <c r="E24" s="580">
        <v>1</v>
      </c>
      <c r="F24" s="39">
        <v>14</v>
      </c>
      <c r="G24" s="580">
        <v>0.44951228618336553</v>
      </c>
      <c r="H24" s="74">
        <v>2.5</v>
      </c>
      <c r="I24" s="39">
        <v>0</v>
      </c>
      <c r="J24" s="580">
        <v>0</v>
      </c>
      <c r="K24" s="81"/>
      <c r="L24" s="81"/>
    </row>
    <row r="25" spans="2:12" ht="12.75" thickBot="1">
      <c r="B25" s="40"/>
      <c r="C25" s="24" t="s">
        <v>66</v>
      </c>
      <c r="D25" s="41">
        <v>1280.7246241328814</v>
      </c>
      <c r="E25" s="93">
        <v>1.8056138182139934E-2</v>
      </c>
      <c r="F25" s="41">
        <v>491</v>
      </c>
      <c r="G25" s="93">
        <v>0.41271355493723277</v>
      </c>
      <c r="H25" s="75">
        <v>2.5</v>
      </c>
      <c r="I25" s="41">
        <v>485.74839986771696</v>
      </c>
      <c r="J25" s="93">
        <v>0.37927622434572467</v>
      </c>
      <c r="K25" s="283"/>
      <c r="L25" s="81"/>
    </row>
    <row r="26" spans="2:12" ht="12.75" thickBot="1">
      <c r="B26" s="685" t="s">
        <v>78</v>
      </c>
      <c r="C26" s="685"/>
      <c r="D26" s="92">
        <v>1324.2596185568234</v>
      </c>
      <c r="E26" s="93">
        <v>1.7516065323787047E-2</v>
      </c>
      <c r="F26" s="92">
        <v>907</v>
      </c>
      <c r="G26" s="93">
        <v>0.42090089209767506</v>
      </c>
      <c r="H26" s="75">
        <v>2.419137405335047</v>
      </c>
      <c r="I26" s="92">
        <v>491.62490995271213</v>
      </c>
      <c r="J26" s="93">
        <v>0.37124511165603918</v>
      </c>
      <c r="K26" s="94"/>
    </row>
    <row r="27" spans="2:12">
      <c r="J27" s="581"/>
    </row>
  </sheetData>
  <mergeCells count="2">
    <mergeCell ref="B26:C26"/>
    <mergeCell ref="B2:H2"/>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27"/>
  <dimension ref="A1:Q21"/>
  <sheetViews>
    <sheetView workbookViewId="0"/>
  </sheetViews>
  <sheetFormatPr defaultColWidth="9.140625" defaultRowHeight="12.75"/>
  <cols>
    <col min="1" max="2" width="3.7109375" style="20" customWidth="1"/>
    <col min="3" max="3" width="32.5703125" style="20" customWidth="1"/>
    <col min="4" max="4" width="14" style="20" customWidth="1"/>
    <col min="5" max="5" width="15" style="20" customWidth="1"/>
    <col min="6" max="6" width="1.85546875" style="20" customWidth="1"/>
    <col min="7" max="7" width="13.140625" style="20" customWidth="1"/>
    <col min="8" max="8" width="13.42578125" style="20" customWidth="1"/>
    <col min="9" max="9" width="2.140625" style="20" customWidth="1"/>
    <col min="10" max="10" width="14" style="20" customWidth="1"/>
    <col min="11" max="13" width="14.140625" style="20" customWidth="1"/>
    <col min="14" max="16384" width="9.140625" style="20"/>
  </cols>
  <sheetData>
    <row r="1" spans="1:17" ht="21" customHeight="1"/>
    <row r="2" spans="1:17" ht="48" customHeight="1">
      <c r="A2" s="31"/>
      <c r="B2" s="31"/>
      <c r="C2" s="615" t="s">
        <v>524</v>
      </c>
      <c r="D2" s="615"/>
      <c r="E2" s="615"/>
      <c r="F2" s="615"/>
      <c r="G2" s="615"/>
      <c r="H2" s="615"/>
      <c r="I2" s="615"/>
      <c r="J2" s="615"/>
      <c r="K2" s="615"/>
      <c r="L2" s="615"/>
      <c r="M2" s="615"/>
      <c r="N2" s="615"/>
      <c r="O2" s="615"/>
      <c r="P2" s="615"/>
      <c r="Q2" s="615"/>
    </row>
    <row r="3" spans="1:17" ht="18" customHeight="1">
      <c r="A3" s="62"/>
      <c r="B3" s="562" t="s">
        <v>1162</v>
      </c>
      <c r="C3" s="95"/>
      <c r="D3" s="617" t="s">
        <v>101</v>
      </c>
      <c r="E3" s="617"/>
      <c r="F3" s="617"/>
      <c r="G3" s="617"/>
      <c r="H3" s="617"/>
      <c r="I3" s="114"/>
      <c r="J3" s="617" t="s">
        <v>102</v>
      </c>
      <c r="K3" s="617"/>
      <c r="L3" s="617"/>
      <c r="M3" s="617"/>
      <c r="N3" s="63"/>
      <c r="O3" s="63"/>
      <c r="P3" s="63"/>
      <c r="Q3" s="63"/>
    </row>
    <row r="4" spans="1:17" ht="38.25" customHeight="1">
      <c r="A4" s="62"/>
      <c r="B4" s="15"/>
      <c r="C4" s="15"/>
      <c r="D4" s="673" t="s">
        <v>98</v>
      </c>
      <c r="E4" s="673"/>
      <c r="F4" s="114"/>
      <c r="G4" s="673" t="s">
        <v>100</v>
      </c>
      <c r="H4" s="673"/>
      <c r="I4" s="114"/>
      <c r="J4" s="673" t="s">
        <v>98</v>
      </c>
      <c r="K4" s="673"/>
      <c r="L4" s="673" t="s">
        <v>99</v>
      </c>
      <c r="M4" s="673"/>
      <c r="N4" s="63"/>
      <c r="O4" s="63"/>
      <c r="P4" s="63"/>
      <c r="Q4" s="63"/>
    </row>
    <row r="5" spans="1:17" ht="23.25" customHeight="1">
      <c r="A5" s="62"/>
      <c r="B5" s="270"/>
      <c r="C5" s="119" t="s">
        <v>525</v>
      </c>
      <c r="D5" s="114" t="s">
        <v>96</v>
      </c>
      <c r="E5" s="114" t="s">
        <v>97</v>
      </c>
      <c r="F5" s="114"/>
      <c r="G5" s="114" t="s">
        <v>96</v>
      </c>
      <c r="H5" s="114" t="s">
        <v>97</v>
      </c>
      <c r="I5" s="114"/>
      <c r="J5" s="269" t="s">
        <v>96</v>
      </c>
      <c r="K5" s="269" t="s">
        <v>97</v>
      </c>
      <c r="L5" s="269" t="s">
        <v>96</v>
      </c>
      <c r="M5" s="269" t="s">
        <v>97</v>
      </c>
      <c r="N5" s="63"/>
      <c r="O5" s="63"/>
      <c r="P5" s="63"/>
      <c r="Q5" s="63"/>
    </row>
    <row r="6" spans="1:17">
      <c r="A6" s="51"/>
      <c r="B6" s="51">
        <v>1</v>
      </c>
      <c r="C6" s="96" t="s">
        <v>526</v>
      </c>
      <c r="D6" s="86">
        <v>76.267619999999994</v>
      </c>
      <c r="E6" s="86"/>
      <c r="F6" s="86"/>
      <c r="G6" s="86">
        <v>88.891840999999999</v>
      </c>
      <c r="H6" s="86"/>
      <c r="I6" s="86"/>
      <c r="J6" s="86"/>
      <c r="K6" s="86"/>
      <c r="L6" s="86"/>
      <c r="M6" s="86"/>
      <c r="N6" s="38"/>
      <c r="O6" s="38"/>
      <c r="P6" s="38"/>
      <c r="Q6" s="81"/>
    </row>
    <row r="7" spans="1:17">
      <c r="A7" s="51"/>
      <c r="B7" s="51">
        <v>2</v>
      </c>
      <c r="C7" s="96" t="s">
        <v>527</v>
      </c>
      <c r="D7" s="86">
        <v>361.296561</v>
      </c>
      <c r="E7" s="86"/>
      <c r="F7" s="86"/>
      <c r="G7" s="86">
        <v>695.26545799999997</v>
      </c>
      <c r="H7" s="86"/>
      <c r="I7" s="86"/>
      <c r="J7" s="86"/>
      <c r="K7" s="86"/>
      <c r="L7" s="86"/>
      <c r="M7" s="86"/>
      <c r="N7" s="38"/>
      <c r="O7" s="38"/>
      <c r="P7" s="38"/>
      <c r="Q7" s="81"/>
    </row>
    <row r="8" spans="1:17">
      <c r="A8" s="51"/>
      <c r="B8" s="51">
        <v>3</v>
      </c>
      <c r="C8" s="96" t="s">
        <v>528</v>
      </c>
      <c r="D8" s="86"/>
      <c r="E8" s="86"/>
      <c r="F8" s="86"/>
      <c r="G8" s="86"/>
      <c r="H8" s="86"/>
      <c r="I8" s="86"/>
      <c r="J8" s="86"/>
      <c r="K8" s="86"/>
      <c r="L8" s="86"/>
      <c r="M8" s="86"/>
      <c r="N8" s="38"/>
      <c r="O8" s="38"/>
      <c r="P8" s="38"/>
      <c r="Q8" s="81"/>
    </row>
    <row r="9" spans="1:17">
      <c r="A9" s="51"/>
      <c r="B9" s="51">
        <v>4</v>
      </c>
      <c r="C9" s="96" t="s">
        <v>529</v>
      </c>
      <c r="D9" s="86"/>
      <c r="E9" s="86"/>
      <c r="F9" s="86"/>
      <c r="G9" s="86"/>
      <c r="H9" s="86"/>
      <c r="I9" s="86"/>
      <c r="J9" s="86"/>
      <c r="K9" s="86"/>
      <c r="L9" s="86"/>
      <c r="M9" s="86"/>
      <c r="N9" s="38"/>
      <c r="O9" s="38"/>
      <c r="P9" s="38"/>
      <c r="Q9" s="81"/>
    </row>
    <row r="10" spans="1:17">
      <c r="A10" s="51"/>
      <c r="B10" s="51">
        <v>5</v>
      </c>
      <c r="C10" s="96" t="s">
        <v>530</v>
      </c>
      <c r="D10" s="86"/>
      <c r="E10" s="86"/>
      <c r="F10" s="86"/>
      <c r="G10" s="86"/>
      <c r="H10" s="86"/>
      <c r="I10" s="86"/>
      <c r="J10" s="86"/>
      <c r="K10" s="86"/>
      <c r="L10" s="86"/>
      <c r="M10" s="86"/>
      <c r="N10" s="38"/>
      <c r="O10" s="38"/>
      <c r="P10" s="38"/>
      <c r="Q10" s="81"/>
    </row>
    <row r="11" spans="1:17">
      <c r="A11" s="51"/>
      <c r="B11" s="51">
        <v>6</v>
      </c>
      <c r="C11" s="96" t="s">
        <v>531</v>
      </c>
      <c r="D11" s="86"/>
      <c r="E11" s="86"/>
      <c r="F11" s="86"/>
      <c r="G11" s="86"/>
      <c r="H11" s="86"/>
      <c r="I11" s="86"/>
      <c r="J11" s="86"/>
      <c r="K11" s="86"/>
      <c r="L11" s="86"/>
      <c r="M11" s="86"/>
      <c r="N11" s="38"/>
      <c r="O11" s="38"/>
      <c r="P11" s="38"/>
      <c r="Q11" s="81"/>
    </row>
    <row r="12" spans="1:17">
      <c r="A12" s="51"/>
      <c r="B12" s="51">
        <v>7</v>
      </c>
      <c r="C12" s="96" t="s">
        <v>532</v>
      </c>
      <c r="D12" s="86"/>
      <c r="E12" s="86"/>
      <c r="F12" s="86"/>
      <c r="G12" s="86"/>
      <c r="H12" s="86"/>
      <c r="I12" s="86"/>
      <c r="J12" s="86"/>
      <c r="K12" s="86"/>
      <c r="L12" s="86"/>
      <c r="M12" s="86"/>
      <c r="N12" s="38"/>
      <c r="O12" s="38"/>
      <c r="P12" s="38"/>
      <c r="Q12" s="81"/>
    </row>
    <row r="13" spans="1:17">
      <c r="A13" s="51"/>
      <c r="B13" s="51">
        <v>8</v>
      </c>
      <c r="C13" s="96" t="s">
        <v>533</v>
      </c>
      <c r="D13" s="86"/>
      <c r="E13" s="86"/>
      <c r="F13" s="86"/>
      <c r="G13" s="86"/>
      <c r="H13" s="86"/>
      <c r="I13" s="86"/>
      <c r="J13" s="86"/>
      <c r="K13" s="86"/>
      <c r="L13" s="86"/>
      <c r="M13" s="86"/>
      <c r="N13" s="38"/>
      <c r="O13" s="38"/>
      <c r="P13" s="38"/>
      <c r="Q13" s="81"/>
    </row>
    <row r="14" spans="1:17" ht="13.5" thickBot="1">
      <c r="A14" s="51"/>
      <c r="B14" s="399">
        <v>9</v>
      </c>
      <c r="C14" s="65" t="s">
        <v>6</v>
      </c>
      <c r="D14" s="41">
        <f>SUM(D6:D13)</f>
        <v>437.56418099999996</v>
      </c>
      <c r="E14" s="41">
        <f>SUM(E6:E13)</f>
        <v>0</v>
      </c>
      <c r="F14" s="41"/>
      <c r="G14" s="41">
        <f>SUM(G6:G13)</f>
        <v>784.15729899999997</v>
      </c>
      <c r="H14" s="41">
        <f>SUM(H6:H13)</f>
        <v>0</v>
      </c>
      <c r="I14" s="41"/>
      <c r="J14" s="41">
        <f>SUM(J6:J13)</f>
        <v>0</v>
      </c>
      <c r="K14" s="41">
        <f>SUM(K6:K13)</f>
        <v>0</v>
      </c>
      <c r="L14" s="41">
        <f>SUM(L6:L13)</f>
        <v>0</v>
      </c>
      <c r="M14" s="41">
        <f>SUM(M6:M13)</f>
        <v>0</v>
      </c>
      <c r="N14" s="38"/>
      <c r="O14" s="38"/>
      <c r="P14" s="38"/>
      <c r="Q14" s="81"/>
    </row>
    <row r="15" spans="1:17">
      <c r="A15" s="51"/>
      <c r="B15" s="51"/>
      <c r="C15" s="96"/>
      <c r="D15" s="268"/>
      <c r="E15" s="86"/>
      <c r="F15" s="86"/>
      <c r="G15" s="86"/>
      <c r="H15" s="86"/>
      <c r="I15" s="86"/>
      <c r="J15" s="86"/>
      <c r="K15" s="86"/>
      <c r="L15" s="86"/>
      <c r="M15" s="86"/>
      <c r="N15" s="38"/>
      <c r="O15" s="38"/>
      <c r="P15" s="38"/>
      <c r="Q15" s="81"/>
    </row>
    <row r="16" spans="1:17">
      <c r="A16" s="51"/>
      <c r="B16" s="51"/>
      <c r="C16" s="96"/>
      <c r="D16" s="268"/>
      <c r="E16" s="86"/>
      <c r="F16" s="86"/>
      <c r="G16" s="86"/>
      <c r="H16" s="86"/>
      <c r="I16" s="86"/>
      <c r="J16" s="86"/>
      <c r="K16" s="86"/>
      <c r="L16" s="86"/>
      <c r="M16" s="86"/>
      <c r="N16" s="38"/>
      <c r="O16" s="38"/>
      <c r="P16" s="38"/>
      <c r="Q16" s="81"/>
    </row>
    <row r="17" spans="1:17">
      <c r="A17" s="51"/>
      <c r="B17" s="51"/>
      <c r="C17" s="96"/>
      <c r="D17" s="268"/>
      <c r="E17" s="86"/>
      <c r="F17" s="86"/>
      <c r="G17" s="86"/>
      <c r="H17" s="86"/>
      <c r="I17" s="86"/>
      <c r="J17" s="86"/>
      <c r="K17" s="86"/>
      <c r="L17" s="86"/>
      <c r="M17" s="86"/>
      <c r="N17" s="38"/>
      <c r="O17" s="38"/>
      <c r="P17" s="38"/>
      <c r="Q17" s="81"/>
    </row>
    <row r="18" spans="1:17">
      <c r="A18" s="51"/>
      <c r="B18" s="51"/>
      <c r="C18" s="96"/>
      <c r="D18" s="268"/>
      <c r="E18" s="86"/>
      <c r="F18" s="86"/>
      <c r="G18" s="86"/>
      <c r="H18" s="86"/>
      <c r="I18" s="86"/>
      <c r="J18" s="86"/>
      <c r="K18" s="86"/>
      <c r="L18" s="86"/>
      <c r="M18" s="86"/>
      <c r="N18" s="38"/>
      <c r="O18" s="38"/>
      <c r="P18" s="38"/>
      <c r="Q18" s="81"/>
    </row>
    <row r="19" spans="1:17">
      <c r="A19" s="51"/>
      <c r="B19" s="51"/>
      <c r="C19" s="96"/>
      <c r="D19" s="268"/>
      <c r="E19" s="86"/>
      <c r="F19" s="86"/>
      <c r="G19" s="86"/>
      <c r="H19" s="86"/>
      <c r="I19" s="86"/>
      <c r="J19" s="86"/>
      <c r="K19" s="86"/>
      <c r="L19" s="86"/>
      <c r="M19" s="86"/>
      <c r="N19" s="38"/>
      <c r="O19" s="38"/>
      <c r="P19" s="38"/>
      <c r="Q19" s="81"/>
    </row>
    <row r="20" spans="1:17">
      <c r="A20" s="50"/>
      <c r="B20" s="50"/>
    </row>
    <row r="21" spans="1:17">
      <c r="A21" s="51"/>
      <c r="B21" s="51"/>
      <c r="C21" s="27"/>
      <c r="D21" s="39"/>
      <c r="E21" s="39"/>
      <c r="F21" s="39"/>
    </row>
  </sheetData>
  <mergeCells count="7">
    <mergeCell ref="C2:Q2"/>
    <mergeCell ref="G4:H4"/>
    <mergeCell ref="D4:E4"/>
    <mergeCell ref="D3:H3"/>
    <mergeCell ref="J3:M3"/>
    <mergeCell ref="J4:K4"/>
    <mergeCell ref="L4:M4"/>
  </mergeCell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95CDE-1CDC-4D8D-B3B6-F926ADE99E3D}">
  <dimension ref="A1:I24"/>
  <sheetViews>
    <sheetView workbookViewId="0">
      <selection activeCell="L14" sqref="L14"/>
    </sheetView>
  </sheetViews>
  <sheetFormatPr defaultColWidth="9.140625" defaultRowHeight="12.75"/>
  <cols>
    <col min="1" max="2" width="3.7109375" style="20" customWidth="1"/>
    <col min="3" max="3" width="81.140625" style="20" bestFit="1" customWidth="1"/>
    <col min="4" max="4" width="14" style="20" customWidth="1"/>
    <col min="5" max="5" width="15" style="20" customWidth="1"/>
    <col min="6" max="16384" width="9.140625" style="20"/>
  </cols>
  <sheetData>
    <row r="1" spans="1:9" ht="21" customHeight="1"/>
    <row r="2" spans="1:9" ht="48" customHeight="1">
      <c r="A2" s="31"/>
      <c r="B2" s="31"/>
      <c r="C2" s="615" t="s">
        <v>515</v>
      </c>
      <c r="D2" s="615"/>
      <c r="E2" s="615"/>
      <c r="F2" s="615"/>
      <c r="G2" s="615"/>
      <c r="H2" s="615"/>
      <c r="I2" s="615"/>
    </row>
    <row r="3" spans="1:9" ht="18" customHeight="1">
      <c r="A3" s="62"/>
      <c r="B3" s="270" t="s">
        <v>1162</v>
      </c>
      <c r="C3" s="95"/>
      <c r="D3" s="400"/>
      <c r="E3" s="400"/>
      <c r="F3" s="63"/>
      <c r="G3" s="63"/>
      <c r="H3" s="63"/>
      <c r="I3" s="63"/>
    </row>
    <row r="4" spans="1:9" ht="38.25" customHeight="1">
      <c r="A4" s="62"/>
      <c r="B4" s="270"/>
      <c r="C4" s="270"/>
      <c r="D4" s="382" t="s">
        <v>86</v>
      </c>
      <c r="E4" s="382" t="s">
        <v>499</v>
      </c>
      <c r="F4" s="63"/>
      <c r="G4" s="63"/>
      <c r="H4" s="63"/>
      <c r="I4" s="63"/>
    </row>
    <row r="5" spans="1:9">
      <c r="A5" s="62"/>
      <c r="B5" s="402">
        <v>1</v>
      </c>
      <c r="C5" s="403" t="s">
        <v>876</v>
      </c>
      <c r="D5" s="407"/>
      <c r="E5" s="404">
        <v>3.0634790000000001</v>
      </c>
      <c r="F5" s="63"/>
      <c r="G5" s="63"/>
      <c r="H5" s="63"/>
      <c r="I5" s="63"/>
    </row>
    <row r="6" spans="1:9">
      <c r="A6" s="51"/>
      <c r="B6" s="51">
        <v>2</v>
      </c>
      <c r="C6" s="96" t="s">
        <v>877</v>
      </c>
      <c r="D6" s="86">
        <v>153.173958</v>
      </c>
      <c r="E6" s="86">
        <v>3.0634790000000001</v>
      </c>
      <c r="F6" s="38"/>
      <c r="G6" s="38"/>
      <c r="H6" s="38"/>
      <c r="I6" s="81"/>
    </row>
    <row r="7" spans="1:9">
      <c r="A7" s="51"/>
      <c r="B7" s="51">
        <v>3</v>
      </c>
      <c r="C7" s="401" t="s">
        <v>878</v>
      </c>
      <c r="D7" s="86">
        <v>153.173958</v>
      </c>
      <c r="E7" s="86">
        <v>3.0634790000000001</v>
      </c>
      <c r="F7" s="38"/>
      <c r="G7" s="38"/>
      <c r="H7" s="38"/>
      <c r="I7" s="81"/>
    </row>
    <row r="8" spans="1:9">
      <c r="A8" s="51"/>
      <c r="B8" s="51">
        <v>4</v>
      </c>
      <c r="C8" s="401" t="s">
        <v>879</v>
      </c>
      <c r="D8" s="317"/>
      <c r="E8" s="86"/>
      <c r="F8" s="38"/>
      <c r="G8" s="38"/>
      <c r="H8" s="38"/>
      <c r="I8" s="81"/>
    </row>
    <row r="9" spans="1:9">
      <c r="A9" s="51"/>
      <c r="B9" s="51">
        <v>5</v>
      </c>
      <c r="C9" s="401" t="s">
        <v>880</v>
      </c>
      <c r="D9" s="317"/>
      <c r="E9" s="86"/>
      <c r="F9" s="38"/>
      <c r="G9" s="38"/>
      <c r="H9" s="38"/>
      <c r="I9" s="81"/>
    </row>
    <row r="10" spans="1:9">
      <c r="A10" s="51"/>
      <c r="B10" s="51">
        <v>6</v>
      </c>
      <c r="C10" s="401" t="s">
        <v>881</v>
      </c>
      <c r="D10" s="317"/>
      <c r="E10" s="86"/>
      <c r="F10" s="38"/>
      <c r="G10" s="38"/>
      <c r="H10" s="38"/>
      <c r="I10" s="81"/>
    </row>
    <row r="11" spans="1:9">
      <c r="A11" s="51"/>
      <c r="B11" s="51">
        <v>7</v>
      </c>
      <c r="C11" s="96" t="s">
        <v>882</v>
      </c>
      <c r="D11" s="317"/>
      <c r="E11" s="408"/>
      <c r="F11" s="38"/>
      <c r="G11" s="38"/>
      <c r="H11" s="38"/>
      <c r="I11" s="81"/>
    </row>
    <row r="12" spans="1:9">
      <c r="A12" s="51"/>
      <c r="B12" s="51">
        <v>8</v>
      </c>
      <c r="C12" s="96" t="s">
        <v>883</v>
      </c>
      <c r="D12" s="317"/>
      <c r="E12" s="86"/>
      <c r="F12" s="38"/>
      <c r="G12" s="38"/>
      <c r="H12" s="38"/>
      <c r="I12" s="81"/>
    </row>
    <row r="13" spans="1:9">
      <c r="A13" s="51"/>
      <c r="B13" s="51">
        <v>9</v>
      </c>
      <c r="C13" s="96" t="s">
        <v>884</v>
      </c>
      <c r="D13" s="317"/>
      <c r="E13" s="86"/>
      <c r="F13" s="38"/>
      <c r="G13" s="38"/>
      <c r="H13" s="38"/>
      <c r="I13" s="81"/>
    </row>
    <row r="14" spans="1:9">
      <c r="A14" s="51"/>
      <c r="B14" s="405">
        <v>10</v>
      </c>
      <c r="C14" s="406" t="s">
        <v>885</v>
      </c>
      <c r="D14" s="17"/>
      <c r="E14" s="404"/>
      <c r="F14" s="38"/>
      <c r="G14" s="38"/>
      <c r="H14" s="38"/>
      <c r="I14" s="81"/>
    </row>
    <row r="15" spans="1:9">
      <c r="A15" s="51"/>
      <c r="B15" s="402">
        <v>11</v>
      </c>
      <c r="C15" s="403" t="s">
        <v>886</v>
      </c>
      <c r="D15" s="407"/>
      <c r="E15" s="404"/>
      <c r="F15" s="38"/>
      <c r="G15" s="38"/>
      <c r="H15" s="38"/>
      <c r="I15" s="81"/>
    </row>
    <row r="16" spans="1:9">
      <c r="A16" s="51"/>
      <c r="B16" s="51">
        <v>12</v>
      </c>
      <c r="C16" s="96" t="s">
        <v>887</v>
      </c>
      <c r="D16" s="317"/>
      <c r="E16" s="86"/>
      <c r="F16" s="38"/>
      <c r="G16" s="38"/>
      <c r="H16" s="38"/>
      <c r="I16" s="81"/>
    </row>
    <row r="17" spans="1:9">
      <c r="A17" s="51"/>
      <c r="B17" s="51">
        <v>13</v>
      </c>
      <c r="C17" s="401" t="s">
        <v>878</v>
      </c>
      <c r="D17" s="317"/>
      <c r="E17" s="86"/>
      <c r="F17" s="38"/>
      <c r="G17" s="38"/>
      <c r="H17" s="38"/>
      <c r="I17" s="81"/>
    </row>
    <row r="18" spans="1:9">
      <c r="A18" s="51"/>
      <c r="B18" s="51">
        <v>14</v>
      </c>
      <c r="C18" s="401" t="s">
        <v>879</v>
      </c>
      <c r="F18" s="38"/>
      <c r="G18" s="38"/>
      <c r="H18" s="38"/>
      <c r="I18" s="81"/>
    </row>
    <row r="19" spans="1:9">
      <c r="A19" s="51"/>
      <c r="B19" s="51">
        <v>15</v>
      </c>
      <c r="C19" s="401" t="s">
        <v>880</v>
      </c>
      <c r="D19" s="39"/>
      <c r="E19" s="39"/>
      <c r="F19" s="38"/>
      <c r="G19" s="38"/>
      <c r="H19" s="38"/>
      <c r="I19" s="81"/>
    </row>
    <row r="20" spans="1:9">
      <c r="A20" s="50"/>
      <c r="B20" s="276">
        <v>16</v>
      </c>
      <c r="C20" s="401" t="s">
        <v>881</v>
      </c>
    </row>
    <row r="21" spans="1:9">
      <c r="A21" s="51"/>
      <c r="B21" s="276">
        <v>17</v>
      </c>
      <c r="C21" s="20" t="s">
        <v>882</v>
      </c>
      <c r="E21" s="409"/>
    </row>
    <row r="22" spans="1:9">
      <c r="B22" s="276">
        <v>18</v>
      </c>
      <c r="C22" s="20" t="s">
        <v>883</v>
      </c>
    </row>
    <row r="23" spans="1:9">
      <c r="B23" s="276">
        <v>19</v>
      </c>
      <c r="C23" s="20" t="s">
        <v>884</v>
      </c>
    </row>
    <row r="24" spans="1:9">
      <c r="B24" s="277">
        <v>20</v>
      </c>
      <c r="C24" s="109" t="s">
        <v>885</v>
      </c>
      <c r="D24" s="109"/>
      <c r="E24" s="109"/>
    </row>
  </sheetData>
  <mergeCells count="1">
    <mergeCell ref="C2:I2"/>
  </mergeCell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FE5CD-4582-4BCB-9B09-25008B6D1EE1}">
  <dimension ref="A1:H15"/>
  <sheetViews>
    <sheetView workbookViewId="0">
      <selection activeCell="G13" sqref="G13"/>
    </sheetView>
  </sheetViews>
  <sheetFormatPr defaultColWidth="9.140625" defaultRowHeight="12.75"/>
  <cols>
    <col min="1" max="1" width="3.7109375" style="2" customWidth="1"/>
    <col min="2" max="2" width="9.140625" style="2"/>
    <col min="3" max="3" width="45.28515625" style="2" customWidth="1"/>
    <col min="4" max="4" width="14.85546875" style="2" customWidth="1"/>
    <col min="5" max="16384" width="9.140625" style="2"/>
  </cols>
  <sheetData>
    <row r="1" spans="1:8" ht="21" customHeight="1"/>
    <row r="2" spans="1:8" ht="48" customHeight="1">
      <c r="A2" s="381"/>
      <c r="B2" s="618" t="s">
        <v>103</v>
      </c>
      <c r="C2" s="618"/>
      <c r="D2" s="618"/>
      <c r="E2" s="618"/>
      <c r="F2" s="618"/>
      <c r="G2" s="618"/>
      <c r="H2" s="618"/>
    </row>
    <row r="3" spans="1:8" ht="38.25" customHeight="1">
      <c r="A3" s="375"/>
      <c r="B3" s="380" t="s">
        <v>1162</v>
      </c>
      <c r="C3" s="379"/>
      <c r="D3" s="378" t="s">
        <v>11</v>
      </c>
      <c r="E3" s="374"/>
      <c r="F3" s="374"/>
      <c r="G3" s="374"/>
      <c r="H3" s="374"/>
    </row>
    <row r="4" spans="1:8">
      <c r="A4" s="375"/>
      <c r="B4" s="46"/>
      <c r="C4" s="369" t="s">
        <v>104</v>
      </c>
      <c r="D4" s="376"/>
      <c r="E4" s="374"/>
      <c r="F4" s="374"/>
      <c r="G4" s="374"/>
      <c r="H4" s="374"/>
    </row>
    <row r="5" spans="1:8">
      <c r="A5" s="375"/>
      <c r="B5" s="46">
        <v>1</v>
      </c>
      <c r="C5" s="373" t="s">
        <v>105</v>
      </c>
      <c r="D5" s="377">
        <v>4915</v>
      </c>
      <c r="E5" s="374"/>
      <c r="F5" s="374"/>
      <c r="G5" s="374"/>
      <c r="H5" s="374"/>
    </row>
    <row r="6" spans="1:8">
      <c r="A6" s="375"/>
      <c r="B6" s="46">
        <v>2</v>
      </c>
      <c r="C6" s="373" t="s">
        <v>106</v>
      </c>
      <c r="D6" s="377">
        <v>552</v>
      </c>
      <c r="E6" s="374"/>
      <c r="F6" s="374"/>
      <c r="G6" s="374"/>
      <c r="H6" s="374"/>
    </row>
    <row r="7" spans="1:8">
      <c r="A7" s="375"/>
      <c r="B7" s="46">
        <v>3</v>
      </c>
      <c r="C7" s="373" t="s">
        <v>107</v>
      </c>
      <c r="D7" s="372"/>
      <c r="E7" s="374"/>
      <c r="F7" s="374"/>
      <c r="G7" s="374"/>
      <c r="H7" s="374"/>
    </row>
    <row r="8" spans="1:8">
      <c r="A8" s="375"/>
      <c r="B8" s="46">
        <v>4</v>
      </c>
      <c r="C8" s="373" t="s">
        <v>108</v>
      </c>
      <c r="D8" s="372"/>
      <c r="E8" s="374"/>
      <c r="F8" s="374"/>
      <c r="G8" s="374"/>
      <c r="H8" s="374"/>
    </row>
    <row r="9" spans="1:8">
      <c r="A9" s="375"/>
      <c r="B9" s="46"/>
      <c r="C9" s="369" t="s">
        <v>109</v>
      </c>
      <c r="D9" s="376"/>
      <c r="E9" s="374"/>
      <c r="F9" s="374"/>
      <c r="G9" s="374"/>
      <c r="H9" s="374"/>
    </row>
    <row r="10" spans="1:8">
      <c r="A10" s="375"/>
      <c r="B10" s="46">
        <v>5</v>
      </c>
      <c r="C10" s="373" t="s">
        <v>110</v>
      </c>
      <c r="D10" s="372"/>
      <c r="E10" s="374"/>
      <c r="F10" s="374"/>
      <c r="G10" s="374"/>
      <c r="H10" s="374"/>
    </row>
    <row r="11" spans="1:8">
      <c r="A11" s="46"/>
      <c r="B11" s="46">
        <v>6</v>
      </c>
      <c r="C11" s="373" t="s">
        <v>111</v>
      </c>
      <c r="D11" s="372"/>
      <c r="E11" s="47"/>
      <c r="F11" s="47"/>
      <c r="G11" s="47"/>
      <c r="H11" s="47"/>
    </row>
    <row r="12" spans="1:8">
      <c r="A12" s="46"/>
      <c r="B12" s="46">
        <v>7</v>
      </c>
      <c r="C12" s="373" t="s">
        <v>112</v>
      </c>
      <c r="D12" s="372"/>
      <c r="E12" s="43"/>
      <c r="F12" s="43"/>
      <c r="G12" s="43"/>
      <c r="H12" s="371"/>
    </row>
    <row r="13" spans="1:8">
      <c r="A13" s="370"/>
      <c r="B13" s="46">
        <v>8</v>
      </c>
      <c r="C13" s="369" t="s">
        <v>113</v>
      </c>
      <c r="D13" s="368" t="s">
        <v>4</v>
      </c>
      <c r="E13" s="1"/>
      <c r="F13" s="1"/>
      <c r="G13" s="1"/>
      <c r="H13" s="1"/>
    </row>
    <row r="14" spans="1:8" ht="13.5" thickBot="1">
      <c r="A14" s="46"/>
      <c r="B14" s="83">
        <v>9</v>
      </c>
      <c r="C14" s="83" t="s">
        <v>95</v>
      </c>
      <c r="D14" s="126">
        <f>SUM(D5:D13)</f>
        <v>5467</v>
      </c>
      <c r="E14" s="1"/>
      <c r="F14" s="1"/>
      <c r="G14" s="1"/>
      <c r="H14" s="1"/>
    </row>
    <row r="15" spans="1:8">
      <c r="B15" s="43"/>
      <c r="C15" s="43"/>
      <c r="D15" s="43"/>
    </row>
  </sheetData>
  <mergeCells count="1">
    <mergeCell ref="B2:H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E9CDB-CE58-437A-9363-629BFB88E848}">
  <dimension ref="A1:I27"/>
  <sheetViews>
    <sheetView workbookViewId="0">
      <selection activeCell="O17" sqref="O17"/>
    </sheetView>
  </sheetViews>
  <sheetFormatPr defaultColWidth="9.140625" defaultRowHeight="12.75"/>
  <cols>
    <col min="1" max="1" width="3.7109375" style="1" customWidth="1"/>
    <col min="2" max="2" width="48" style="1" customWidth="1"/>
    <col min="3" max="3" width="19.140625" style="1" customWidth="1"/>
    <col min="4" max="7" width="15.28515625" style="1" customWidth="1"/>
    <col min="8" max="8" width="19.5703125" style="1" customWidth="1"/>
    <col min="9" max="16384" width="9.140625" style="1"/>
  </cols>
  <sheetData>
    <row r="1" spans="1:8" ht="21" customHeight="1">
      <c r="A1" s="451"/>
    </row>
    <row r="2" spans="1:8" ht="48" customHeight="1">
      <c r="B2" s="618" t="s">
        <v>988</v>
      </c>
      <c r="C2" s="618"/>
      <c r="D2" s="618"/>
      <c r="E2" s="618"/>
      <c r="F2" s="618"/>
      <c r="G2" s="618"/>
      <c r="H2" s="618"/>
    </row>
    <row r="3" spans="1:8">
      <c r="A3" s="432"/>
      <c r="B3" s="379"/>
      <c r="C3" s="619" t="s">
        <v>933</v>
      </c>
      <c r="D3" s="620" t="s">
        <v>934</v>
      </c>
      <c r="E3" s="620"/>
      <c r="F3" s="620"/>
      <c r="G3" s="620"/>
      <c r="H3" s="620"/>
    </row>
    <row r="4" spans="1:8" ht="48">
      <c r="B4" s="452" t="s">
        <v>1162</v>
      </c>
      <c r="C4" s="619"/>
      <c r="D4" s="453" t="s">
        <v>935</v>
      </c>
      <c r="E4" s="454" t="s">
        <v>936</v>
      </c>
      <c r="F4" s="454" t="s">
        <v>937</v>
      </c>
      <c r="G4" s="454" t="s">
        <v>938</v>
      </c>
      <c r="H4" s="453" t="s">
        <v>939</v>
      </c>
    </row>
    <row r="5" spans="1:8">
      <c r="B5" s="455" t="s">
        <v>940</v>
      </c>
      <c r="C5" s="456"/>
      <c r="D5" s="456"/>
      <c r="E5" s="456"/>
      <c r="F5" s="456"/>
      <c r="G5" s="456"/>
      <c r="H5" s="456"/>
    </row>
    <row r="6" spans="1:8">
      <c r="B6" s="369" t="s">
        <v>941</v>
      </c>
      <c r="C6" s="35">
        <v>5513</v>
      </c>
      <c r="D6" s="35">
        <v>5513</v>
      </c>
      <c r="E6" s="35"/>
      <c r="F6" s="35"/>
      <c r="G6" s="35"/>
      <c r="H6" s="35"/>
    </row>
    <row r="7" spans="1:8">
      <c r="B7" s="369" t="s">
        <v>942</v>
      </c>
      <c r="C7" s="35">
        <v>16798</v>
      </c>
      <c r="D7" s="35">
        <v>16798</v>
      </c>
      <c r="E7" s="35"/>
      <c r="F7" s="35"/>
      <c r="G7" s="35"/>
      <c r="H7" s="35"/>
    </row>
    <row r="8" spans="1:8">
      <c r="B8" s="369" t="s">
        <v>943</v>
      </c>
      <c r="C8" s="35">
        <v>16918</v>
      </c>
      <c r="D8" s="35">
        <v>16918</v>
      </c>
      <c r="E8" s="35"/>
      <c r="F8" s="35"/>
      <c r="G8" s="35"/>
      <c r="H8" s="35"/>
    </row>
    <row r="9" spans="1:8">
      <c r="B9" s="369" t="s">
        <v>944</v>
      </c>
      <c r="C9" s="35">
        <v>67040</v>
      </c>
      <c r="D9" s="35">
        <v>67040</v>
      </c>
      <c r="E9" s="35"/>
      <c r="F9" s="35"/>
      <c r="G9" s="35"/>
      <c r="H9" s="35"/>
    </row>
    <row r="10" spans="1:8">
      <c r="B10" s="369" t="s">
        <v>945</v>
      </c>
      <c r="C10" s="35">
        <v>28703</v>
      </c>
      <c r="D10" s="35"/>
      <c r="E10" s="35"/>
      <c r="F10" s="35"/>
      <c r="G10" s="35">
        <v>28703</v>
      </c>
      <c r="H10" s="35"/>
    </row>
    <row r="11" spans="1:8">
      <c r="B11" s="369" t="s">
        <v>946</v>
      </c>
      <c r="C11" s="35">
        <v>2768</v>
      </c>
      <c r="D11" s="35">
        <v>1694</v>
      </c>
      <c r="E11" s="35"/>
      <c r="F11" s="35"/>
      <c r="G11" s="35">
        <v>2</v>
      </c>
      <c r="H11" s="35">
        <v>1072</v>
      </c>
    </row>
    <row r="12" spans="1:8">
      <c r="B12" s="369" t="s">
        <v>947</v>
      </c>
      <c r="C12" s="35">
        <v>196</v>
      </c>
      <c r="D12" s="35">
        <v>196</v>
      </c>
      <c r="E12" s="35"/>
      <c r="F12" s="35"/>
      <c r="G12" s="35"/>
      <c r="H12" s="35"/>
    </row>
    <row r="13" spans="1:8">
      <c r="B13" s="369" t="s">
        <v>948</v>
      </c>
      <c r="C13" s="35">
        <v>22180</v>
      </c>
      <c r="D13" s="35"/>
      <c r="E13" s="35"/>
      <c r="F13" s="35"/>
      <c r="G13" s="35"/>
      <c r="H13" s="35">
        <v>22180</v>
      </c>
    </row>
    <row r="14" spans="1:8">
      <c r="B14" s="369" t="s">
        <v>949</v>
      </c>
      <c r="C14" s="35">
        <v>8069</v>
      </c>
      <c r="D14" s="35">
        <v>2847</v>
      </c>
      <c r="E14" s="35">
        <v>3398</v>
      </c>
      <c r="F14" s="35"/>
      <c r="G14" s="35">
        <v>77</v>
      </c>
      <c r="H14" s="35">
        <v>1747</v>
      </c>
    </row>
    <row r="15" spans="1:8">
      <c r="B15" s="13" t="s">
        <v>809</v>
      </c>
      <c r="C15" s="457">
        <f>SUM(C6:C14)</f>
        <v>168185</v>
      </c>
      <c r="D15" s="457">
        <f>SUM(D6:D14)</f>
        <v>111006</v>
      </c>
      <c r="E15" s="457">
        <f>SUM(E6:E14)</f>
        <v>3398</v>
      </c>
      <c r="F15" s="458">
        <v>0</v>
      </c>
      <c r="G15" s="457">
        <f>SUM(G6:G14)</f>
        <v>28782</v>
      </c>
      <c r="H15" s="457">
        <f>SUM(H6:H14)</f>
        <v>24999</v>
      </c>
    </row>
    <row r="16" spans="1:8">
      <c r="B16" s="455" t="s">
        <v>950</v>
      </c>
      <c r="C16" s="459"/>
      <c r="D16" s="459"/>
      <c r="E16" s="459"/>
      <c r="F16" s="459"/>
      <c r="G16" s="459"/>
      <c r="H16" s="459"/>
    </row>
    <row r="17" spans="2:9">
      <c r="B17" s="369" t="s">
        <v>951</v>
      </c>
      <c r="C17" s="35">
        <v>1908</v>
      </c>
      <c r="D17" s="35">
        <v>2790</v>
      </c>
      <c r="E17" s="35"/>
      <c r="F17" s="35"/>
      <c r="G17" s="35"/>
      <c r="H17" s="35"/>
    </row>
    <row r="18" spans="2:9">
      <c r="B18" s="369" t="s">
        <v>952</v>
      </c>
      <c r="C18" s="35">
        <v>93876</v>
      </c>
      <c r="D18" s="35">
        <v>3364</v>
      </c>
      <c r="E18" s="35"/>
      <c r="F18" s="35"/>
      <c r="G18" s="35"/>
      <c r="H18" s="35"/>
      <c r="I18" s="1" t="s">
        <v>4</v>
      </c>
    </row>
    <row r="19" spans="2:9">
      <c r="B19" s="369" t="s">
        <v>953</v>
      </c>
      <c r="C19" s="35">
        <v>22180</v>
      </c>
      <c r="D19" s="35"/>
      <c r="E19" s="35"/>
      <c r="F19" s="35"/>
      <c r="G19" s="35"/>
      <c r="H19" s="35"/>
    </row>
    <row r="20" spans="2:9">
      <c r="B20" s="369" t="s">
        <v>954</v>
      </c>
      <c r="C20" s="35">
        <v>13313</v>
      </c>
      <c r="D20" s="35"/>
      <c r="E20" s="35"/>
      <c r="F20" s="35"/>
      <c r="G20" s="35"/>
      <c r="H20" s="35"/>
    </row>
    <row r="21" spans="2:9">
      <c r="B21" s="369" t="s">
        <v>955</v>
      </c>
      <c r="C21" s="35">
        <v>16838</v>
      </c>
      <c r="D21" s="35"/>
      <c r="E21" s="35">
        <v>2292</v>
      </c>
      <c r="F21" s="35"/>
      <c r="G21" s="35"/>
      <c r="H21" s="35"/>
    </row>
    <row r="22" spans="2:9">
      <c r="B22" s="369" t="s">
        <v>956</v>
      </c>
      <c r="C22" s="35">
        <v>1858</v>
      </c>
      <c r="D22" s="35"/>
      <c r="E22" s="35"/>
      <c r="F22" s="35"/>
      <c r="G22" s="35"/>
      <c r="H22" s="35"/>
    </row>
    <row r="23" spans="2:9">
      <c r="B23" s="369" t="s">
        <v>957</v>
      </c>
      <c r="C23" s="35">
        <v>13212</v>
      </c>
      <c r="D23" s="35"/>
      <c r="E23" s="35"/>
      <c r="F23" s="35"/>
      <c r="G23" s="35"/>
      <c r="H23" s="35"/>
    </row>
    <row r="24" spans="2:9">
      <c r="B24" s="13" t="s">
        <v>810</v>
      </c>
      <c r="C24" s="457">
        <f>SUM(C17:C23)</f>
        <v>163185</v>
      </c>
      <c r="D24" s="457">
        <f>SUM(D17:D23)</f>
        <v>6154</v>
      </c>
      <c r="E24" s="457">
        <f>SUM(E17:E23)</f>
        <v>2292</v>
      </c>
      <c r="F24" s="458"/>
      <c r="G24" s="457"/>
      <c r="H24" s="457"/>
    </row>
    <row r="25" spans="2:9">
      <c r="B25" s="2"/>
      <c r="C25" s="2"/>
      <c r="D25" s="2"/>
      <c r="E25" s="2"/>
      <c r="F25" s="2"/>
      <c r="G25" s="2"/>
      <c r="H25" s="2"/>
    </row>
    <row r="26" spans="2:9">
      <c r="B26" s="621" t="s">
        <v>958</v>
      </c>
      <c r="C26" s="621"/>
      <c r="D26" s="621"/>
      <c r="E26" s="621"/>
      <c r="F26" s="621"/>
      <c r="G26" s="621"/>
      <c r="H26" s="621"/>
    </row>
    <row r="27" spans="2:9">
      <c r="B27" s="2"/>
      <c r="C27" s="2"/>
      <c r="D27" s="2"/>
      <c r="E27" s="2"/>
      <c r="F27" s="2"/>
      <c r="G27" s="2"/>
      <c r="H27" s="2"/>
    </row>
  </sheetData>
  <mergeCells count="4">
    <mergeCell ref="B2:H2"/>
    <mergeCell ref="C3:C4"/>
    <mergeCell ref="D3:H3"/>
    <mergeCell ref="B26:H26"/>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96780-F26F-43EA-A6E9-5CE45E9BF73E}">
  <dimension ref="A1:L10"/>
  <sheetViews>
    <sheetView workbookViewId="0"/>
  </sheetViews>
  <sheetFormatPr defaultColWidth="9.140625" defaultRowHeight="12.75"/>
  <cols>
    <col min="1" max="1" width="3.7109375" style="2" customWidth="1"/>
    <col min="2" max="2" width="18.42578125" style="2" customWidth="1"/>
    <col min="3" max="3" width="45.28515625" style="2" customWidth="1"/>
    <col min="4" max="8" width="14.7109375" style="2" customWidth="1"/>
    <col min="9" max="16384" width="9.140625" style="2"/>
  </cols>
  <sheetData>
    <row r="1" spans="1:12" ht="21" customHeight="1"/>
    <row r="2" spans="1:12" ht="48" customHeight="1">
      <c r="A2" s="381"/>
      <c r="B2" s="618" t="s">
        <v>1209</v>
      </c>
      <c r="C2" s="618"/>
      <c r="D2" s="618"/>
      <c r="E2" s="618"/>
      <c r="F2" s="618"/>
      <c r="G2" s="618"/>
      <c r="H2" s="618"/>
      <c r="I2" s="618"/>
      <c r="J2" s="618"/>
      <c r="K2" s="618"/>
      <c r="L2" s="618"/>
    </row>
    <row r="3" spans="1:12" ht="38.25" customHeight="1">
      <c r="A3" s="375"/>
      <c r="B3" s="477" t="s">
        <v>1162</v>
      </c>
      <c r="C3" s="556" t="s">
        <v>1211</v>
      </c>
      <c r="D3" s="672" t="s">
        <v>1217</v>
      </c>
      <c r="E3" s="617"/>
      <c r="F3" s="696"/>
      <c r="G3" s="688" t="s">
        <v>384</v>
      </c>
      <c r="H3" s="680" t="s">
        <v>1221</v>
      </c>
      <c r="I3" s="374"/>
      <c r="J3" s="374"/>
      <c r="K3" s="374"/>
      <c r="L3" s="374"/>
    </row>
    <row r="4" spans="1:12" ht="38.25" customHeight="1">
      <c r="A4" s="375"/>
      <c r="B4" s="477"/>
      <c r="C4" s="556"/>
      <c r="D4" s="541" t="s">
        <v>1218</v>
      </c>
      <c r="E4" s="540" t="s">
        <v>1219</v>
      </c>
      <c r="F4" s="540" t="s">
        <v>1220</v>
      </c>
      <c r="G4" s="688"/>
      <c r="H4" s="680"/>
      <c r="I4" s="374"/>
      <c r="J4" s="374"/>
      <c r="K4" s="374"/>
      <c r="L4" s="374"/>
    </row>
    <row r="5" spans="1:12" ht="14.25" customHeight="1">
      <c r="A5" s="375"/>
      <c r="B5" s="491">
        <v>1</v>
      </c>
      <c r="C5" s="539" t="s">
        <v>1212</v>
      </c>
      <c r="D5" s="539"/>
      <c r="E5" s="539"/>
      <c r="F5" s="539"/>
      <c r="G5" s="539"/>
      <c r="H5" s="372"/>
      <c r="I5" s="374"/>
      <c r="J5" s="374"/>
      <c r="K5" s="374"/>
      <c r="L5" s="374"/>
    </row>
    <row r="6" spans="1:12" ht="24">
      <c r="A6" s="375"/>
      <c r="B6" s="491">
        <v>2</v>
      </c>
      <c r="C6" s="539" t="s">
        <v>1213</v>
      </c>
      <c r="D6" s="571">
        <v>574</v>
      </c>
      <c r="E6" s="571">
        <v>537</v>
      </c>
      <c r="F6" s="571">
        <v>576</v>
      </c>
      <c r="G6" s="571">
        <v>576</v>
      </c>
      <c r="H6" s="571">
        <v>7195</v>
      </c>
      <c r="I6" s="374"/>
      <c r="J6" s="374"/>
      <c r="K6" s="374"/>
      <c r="L6" s="374"/>
    </row>
    <row r="7" spans="1:12">
      <c r="A7" s="375"/>
      <c r="B7" s="491">
        <v>3</v>
      </c>
      <c r="C7" s="555" t="s">
        <v>1214</v>
      </c>
      <c r="D7" s="571">
        <v>574</v>
      </c>
      <c r="E7" s="571">
        <v>537</v>
      </c>
      <c r="F7" s="571">
        <v>576</v>
      </c>
      <c r="G7" s="557"/>
      <c r="H7" s="558"/>
      <c r="I7" s="374"/>
      <c r="J7" s="374"/>
      <c r="K7" s="374"/>
      <c r="L7" s="374"/>
    </row>
    <row r="8" spans="1:12">
      <c r="A8" s="375"/>
      <c r="B8" s="491">
        <v>4</v>
      </c>
      <c r="C8" s="555" t="s">
        <v>1215</v>
      </c>
      <c r="D8" s="555"/>
      <c r="E8" s="571"/>
      <c r="F8" s="571"/>
      <c r="G8" s="557"/>
      <c r="H8" s="559"/>
      <c r="I8" s="374"/>
      <c r="J8" s="374"/>
      <c r="K8" s="374"/>
      <c r="L8" s="374"/>
    </row>
    <row r="9" spans="1:12" ht="24.75" thickBot="1">
      <c r="A9" s="375"/>
      <c r="B9" s="139">
        <v>5</v>
      </c>
      <c r="C9" s="560" t="s">
        <v>1216</v>
      </c>
      <c r="D9" s="560"/>
      <c r="E9" s="560"/>
      <c r="F9" s="560"/>
      <c r="G9" s="560"/>
      <c r="H9" s="561"/>
      <c r="I9" s="374"/>
      <c r="J9" s="374"/>
      <c r="K9" s="374"/>
      <c r="L9" s="374"/>
    </row>
    <row r="10" spans="1:12">
      <c r="B10" s="38"/>
      <c r="C10" s="43"/>
      <c r="D10" s="43"/>
      <c r="E10" s="43"/>
      <c r="F10" s="43"/>
      <c r="G10" s="43"/>
      <c r="H10" s="43"/>
    </row>
  </sheetData>
  <mergeCells count="4">
    <mergeCell ref="B2:L2"/>
    <mergeCell ref="D3:F3"/>
    <mergeCell ref="G3:G4"/>
    <mergeCell ref="H3:H4"/>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9E8D2-2656-47FB-BB48-C4897E14CADD}">
  <dimension ref="B1:J31"/>
  <sheetViews>
    <sheetView showGridLines="0" workbookViewId="0">
      <selection activeCell="B3" sqref="B3:B4"/>
    </sheetView>
  </sheetViews>
  <sheetFormatPr defaultRowHeight="12.75"/>
  <cols>
    <col min="1" max="1" width="3.7109375" customWidth="1"/>
    <col min="2" max="2" width="41" customWidth="1"/>
    <col min="3" max="10" width="15.5703125" customWidth="1"/>
  </cols>
  <sheetData>
    <row r="1" spans="2:10" ht="21" customHeight="1"/>
    <row r="2" spans="2:10" ht="48" customHeight="1">
      <c r="B2" s="420" t="s">
        <v>895</v>
      </c>
      <c r="C2" s="420"/>
      <c r="D2" s="420"/>
      <c r="E2" s="420"/>
      <c r="F2" s="420"/>
      <c r="G2" s="420"/>
      <c r="H2" s="420"/>
      <c r="I2" s="420"/>
      <c r="J2" s="420"/>
    </row>
    <row r="3" spans="2:10" ht="24.75" customHeight="1">
      <c r="B3" s="697" t="s">
        <v>1162</v>
      </c>
      <c r="C3" s="699" t="s">
        <v>902</v>
      </c>
      <c r="D3" s="700"/>
      <c r="E3" s="699" t="s">
        <v>903</v>
      </c>
      <c r="F3" s="700"/>
      <c r="G3" s="699" t="s">
        <v>904</v>
      </c>
      <c r="H3" s="700"/>
      <c r="I3" s="701" t="s">
        <v>905</v>
      </c>
      <c r="J3" s="702"/>
    </row>
    <row r="4" spans="2:10" ht="51">
      <c r="B4" s="698"/>
      <c r="C4" s="421"/>
      <c r="D4" s="414" t="s">
        <v>906</v>
      </c>
      <c r="E4" s="422"/>
      <c r="F4" s="414" t="s">
        <v>906</v>
      </c>
      <c r="G4" s="422"/>
      <c r="H4" s="414" t="s">
        <v>907</v>
      </c>
      <c r="I4" s="422"/>
      <c r="J4" s="414" t="s">
        <v>907</v>
      </c>
    </row>
    <row r="5" spans="2:10">
      <c r="B5" s="423" t="s">
        <v>1176</v>
      </c>
      <c r="C5" s="424">
        <v>9107.9085321444181</v>
      </c>
      <c r="D5" s="424">
        <v>3776.3591259761115</v>
      </c>
      <c r="E5" s="423"/>
      <c r="F5" s="423" t="s">
        <v>4</v>
      </c>
      <c r="G5" s="424">
        <v>156449.37462394263</v>
      </c>
      <c r="H5" s="424">
        <v>34974.977406992599</v>
      </c>
      <c r="I5" s="423"/>
      <c r="J5" s="423"/>
    </row>
    <row r="6" spans="2:10">
      <c r="B6" s="425" t="s">
        <v>908</v>
      </c>
      <c r="C6" s="424">
        <v>0</v>
      </c>
      <c r="D6" s="424">
        <v>0</v>
      </c>
      <c r="E6" s="423"/>
      <c r="F6" s="423" t="s">
        <v>4</v>
      </c>
      <c r="G6" s="424">
        <v>14500.314890285001</v>
      </c>
      <c r="H6" s="424">
        <v>0</v>
      </c>
      <c r="I6" s="423"/>
      <c r="J6" s="423"/>
    </row>
    <row r="7" spans="2:10">
      <c r="B7" s="425" t="s">
        <v>909</v>
      </c>
      <c r="C7" s="424">
        <v>3776.3591259761115</v>
      </c>
      <c r="D7" s="424">
        <v>3776.3591259761115</v>
      </c>
      <c r="E7" s="424">
        <v>3776.3591259761115</v>
      </c>
      <c r="F7" s="424">
        <v>3776.3591259761115</v>
      </c>
      <c r="G7" s="424">
        <v>36625.317245251041</v>
      </c>
      <c r="H7" s="424">
        <v>34974.977406992599</v>
      </c>
      <c r="I7" s="424">
        <v>36625.317245251041</v>
      </c>
      <c r="J7" s="424">
        <v>34974.977406992599</v>
      </c>
    </row>
    <row r="8" spans="2:10">
      <c r="B8" s="425" t="s">
        <v>910</v>
      </c>
      <c r="C8" s="424">
        <v>3673.973704089999</v>
      </c>
      <c r="D8" s="424">
        <v>3673.973704089999</v>
      </c>
      <c r="E8" s="424">
        <v>3673.973704089999</v>
      </c>
      <c r="F8" s="424">
        <v>3673.973704089999</v>
      </c>
      <c r="G8" s="424">
        <v>29637.349325896794</v>
      </c>
      <c r="H8" s="424">
        <v>28788.223659331543</v>
      </c>
      <c r="I8" s="424">
        <v>29637.349325896794</v>
      </c>
      <c r="J8" s="424">
        <v>28788.223659331543</v>
      </c>
    </row>
    <row r="9" spans="2:10">
      <c r="B9" s="425" t="s">
        <v>1177</v>
      </c>
      <c r="C9" s="424">
        <v>0</v>
      </c>
      <c r="D9" s="424">
        <v>0</v>
      </c>
      <c r="E9" s="424">
        <v>0</v>
      </c>
      <c r="F9" s="424">
        <v>0</v>
      </c>
      <c r="G9" s="424">
        <v>0</v>
      </c>
      <c r="H9" s="424">
        <v>0</v>
      </c>
      <c r="I9" s="424">
        <v>0</v>
      </c>
      <c r="J9" s="424">
        <v>0</v>
      </c>
    </row>
    <row r="10" spans="2:10">
      <c r="B10" s="425" t="s">
        <v>911</v>
      </c>
      <c r="C10" s="424">
        <v>71.96310945452602</v>
      </c>
      <c r="D10" s="424">
        <v>71.96310945452602</v>
      </c>
      <c r="E10" s="424">
        <v>71.96310945452602</v>
      </c>
      <c r="F10" s="424">
        <v>71.96310945452602</v>
      </c>
      <c r="G10" s="424">
        <v>602.15225109093478</v>
      </c>
      <c r="H10" s="424">
        <v>600.68604012593471</v>
      </c>
      <c r="I10" s="424">
        <v>602.15225109093478</v>
      </c>
      <c r="J10" s="424">
        <v>600.68604012593471</v>
      </c>
    </row>
    <row r="11" spans="2:10">
      <c r="B11" s="425" t="s">
        <v>912</v>
      </c>
      <c r="C11" s="424">
        <v>28.810835855000001</v>
      </c>
      <c r="D11" s="424">
        <v>28.544478205000001</v>
      </c>
      <c r="E11" s="424">
        <v>28.810835855000001</v>
      </c>
      <c r="F11" s="424">
        <v>28.544478205000001</v>
      </c>
      <c r="G11" s="424">
        <v>4980.785247517485</v>
      </c>
      <c r="H11" s="424">
        <v>3662.8909264649965</v>
      </c>
      <c r="I11" s="424">
        <v>4980.785247517485</v>
      </c>
      <c r="J11" s="424">
        <v>3662.8909264649965</v>
      </c>
    </row>
    <row r="12" spans="2:10">
      <c r="B12" s="425" t="s">
        <v>913</v>
      </c>
      <c r="C12" s="424">
        <v>0</v>
      </c>
      <c r="D12" s="424">
        <v>0</v>
      </c>
      <c r="E12" s="424">
        <v>0</v>
      </c>
      <c r="F12" s="424">
        <v>0</v>
      </c>
      <c r="G12" s="424">
        <v>802.51759818749986</v>
      </c>
      <c r="H12" s="424">
        <v>706.58616088249994</v>
      </c>
      <c r="I12" s="424">
        <v>802.51759818749986</v>
      </c>
      <c r="J12" s="424">
        <v>706.58616088249994</v>
      </c>
    </row>
    <row r="13" spans="2:10" ht="13.5" thickBot="1">
      <c r="B13" s="426" t="s">
        <v>914</v>
      </c>
      <c r="C13" s="427">
        <v>5180.1855322999991</v>
      </c>
      <c r="D13" s="427">
        <v>0</v>
      </c>
      <c r="E13" s="428"/>
      <c r="F13" s="428" t="s">
        <v>4</v>
      </c>
      <c r="G13" s="427">
        <v>104296.62830619194</v>
      </c>
      <c r="H13" s="427">
        <v>0</v>
      </c>
      <c r="I13" s="428"/>
      <c r="J13" s="428" t="s">
        <v>4</v>
      </c>
    </row>
    <row r="14" spans="2:10">
      <c r="B14" s="429"/>
      <c r="C14" s="429"/>
      <c r="D14" s="429"/>
      <c r="E14" s="429"/>
      <c r="F14" s="429"/>
      <c r="G14" s="429"/>
      <c r="H14" s="429"/>
      <c r="I14" s="429"/>
      <c r="J14" s="429"/>
    </row>
    <row r="15" spans="2:10">
      <c r="B15" s="429"/>
      <c r="C15" s="429"/>
      <c r="D15" s="429"/>
      <c r="E15" s="429"/>
      <c r="F15" s="429"/>
      <c r="G15" s="429"/>
      <c r="H15" s="429"/>
      <c r="I15" s="429"/>
      <c r="J15" s="429"/>
    </row>
    <row r="16" spans="2:10">
      <c r="B16" s="429"/>
      <c r="C16" s="429"/>
      <c r="D16" s="429"/>
      <c r="E16" s="429"/>
      <c r="F16" s="429"/>
      <c r="G16" s="429"/>
      <c r="H16" s="430"/>
      <c r="I16" s="429"/>
      <c r="J16" s="429"/>
    </row>
    <row r="17" spans="2:10">
      <c r="B17" s="429"/>
      <c r="C17" s="429"/>
      <c r="D17" s="429"/>
      <c r="E17" s="429"/>
      <c r="F17" s="429"/>
      <c r="G17" s="429"/>
      <c r="H17" s="431"/>
      <c r="I17" s="431"/>
      <c r="J17" s="431"/>
    </row>
    <row r="18" spans="2:10">
      <c r="B18" s="543"/>
      <c r="C18" s="429"/>
      <c r="D18" s="429"/>
      <c r="E18" s="429"/>
      <c r="F18" s="429"/>
      <c r="G18" s="429"/>
      <c r="H18" s="431"/>
      <c r="I18" s="431"/>
      <c r="J18" s="431"/>
    </row>
    <row r="19" spans="2:10">
      <c r="B19" s="543"/>
      <c r="C19" s="429"/>
      <c r="D19" s="429"/>
      <c r="E19" s="429"/>
      <c r="F19" s="429"/>
      <c r="G19" s="429"/>
      <c r="H19" s="431"/>
      <c r="I19" s="431"/>
      <c r="J19" s="431"/>
    </row>
    <row r="20" spans="2:10">
      <c r="H20" s="431"/>
      <c r="I20" s="431"/>
      <c r="J20" s="431"/>
    </row>
    <row r="21" spans="2:10">
      <c r="H21" s="431"/>
      <c r="I21" s="431"/>
      <c r="J21" s="431"/>
    </row>
    <row r="22" spans="2:10">
      <c r="H22" s="431"/>
      <c r="I22" s="431"/>
      <c r="J22" s="431"/>
    </row>
    <row r="23" spans="2:10">
      <c r="H23" s="431"/>
      <c r="I23" s="431"/>
      <c r="J23" s="431"/>
    </row>
    <row r="24" spans="2:10">
      <c r="H24" s="431"/>
      <c r="I24" s="431"/>
      <c r="J24" s="431"/>
    </row>
    <row r="25" spans="2:10">
      <c r="H25" s="432"/>
    </row>
    <row r="26" spans="2:10">
      <c r="H26" s="432"/>
    </row>
    <row r="27" spans="2:10">
      <c r="H27" s="432"/>
    </row>
    <row r="28" spans="2:10">
      <c r="H28" s="432"/>
    </row>
    <row r="29" spans="2:10">
      <c r="H29" s="432"/>
    </row>
    <row r="30" spans="2:10">
      <c r="H30" s="432"/>
    </row>
    <row r="31" spans="2:10">
      <c r="H31" s="432"/>
    </row>
  </sheetData>
  <mergeCells count="5">
    <mergeCell ref="B3:B4"/>
    <mergeCell ref="C3:D3"/>
    <mergeCell ref="E3:F3"/>
    <mergeCell ref="G3:H3"/>
    <mergeCell ref="I3:J3"/>
  </mergeCells>
  <conditionalFormatting sqref="C14:D14 G14:H14">
    <cfRule type="cellIs" dxfId="131" priority="71" stopIfTrue="1" operator="lessThan">
      <formula>0</formula>
    </cfRule>
  </conditionalFormatting>
  <conditionalFormatting sqref="H9">
    <cfRule type="cellIs" dxfId="130" priority="37" stopIfTrue="1" operator="lessThan">
      <formula>0</formula>
    </cfRule>
  </conditionalFormatting>
  <conditionalFormatting sqref="G5:G13">
    <cfRule type="cellIs" dxfId="129" priority="39" stopIfTrue="1" operator="lessThan">
      <formula>0</formula>
    </cfRule>
  </conditionalFormatting>
  <conditionalFormatting sqref="C11">
    <cfRule type="cellIs" dxfId="128" priority="62" stopIfTrue="1" operator="lessThan">
      <formula>0</formula>
    </cfRule>
  </conditionalFormatting>
  <conditionalFormatting sqref="C10">
    <cfRule type="cellIs" dxfId="127" priority="63" stopIfTrue="1" operator="lessThan">
      <formula>0</formula>
    </cfRule>
  </conditionalFormatting>
  <conditionalFormatting sqref="J10">
    <cfRule type="cellIs" dxfId="126" priority="6" stopIfTrue="1" operator="lessThan">
      <formula>0</formula>
    </cfRule>
  </conditionalFormatting>
  <conditionalFormatting sqref="F9">
    <cfRule type="cellIs" dxfId="125" priority="21" stopIfTrue="1" operator="lessThan">
      <formula>0</formula>
    </cfRule>
  </conditionalFormatting>
  <conditionalFormatting sqref="J11">
    <cfRule type="cellIs" dxfId="124" priority="5" stopIfTrue="1" operator="lessThan">
      <formula>0</formula>
    </cfRule>
  </conditionalFormatting>
  <conditionalFormatting sqref="J7:J12">
    <cfRule type="cellIs" dxfId="123" priority="2" stopIfTrue="1" operator="lessThan">
      <formula>0</formula>
    </cfRule>
  </conditionalFormatting>
  <conditionalFormatting sqref="I7:I12">
    <cfRule type="cellIs" dxfId="122" priority="9" stopIfTrue="1" operator="lessThan">
      <formula>0</formula>
    </cfRule>
  </conditionalFormatting>
  <conditionalFormatting sqref="J12">
    <cfRule type="cellIs" dxfId="121" priority="4" stopIfTrue="1" operator="lessThan">
      <formula>0</formula>
    </cfRule>
  </conditionalFormatting>
  <conditionalFormatting sqref="C5:C13">
    <cfRule type="cellIs" dxfId="120" priority="57" stopIfTrue="1" operator="lessThan">
      <formula>0</formula>
    </cfRule>
  </conditionalFormatting>
  <conditionalFormatting sqref="C14">
    <cfRule type="cellIs" dxfId="119" priority="75" stopIfTrue="1" operator="lessThan">
      <formula>0</formula>
    </cfRule>
  </conditionalFormatting>
  <conditionalFormatting sqref="C12">
    <cfRule type="cellIs" dxfId="118" priority="61" stopIfTrue="1" operator="lessThan">
      <formula>0</formula>
    </cfRule>
  </conditionalFormatting>
  <conditionalFormatting sqref="C6">
    <cfRule type="cellIs" dxfId="117" priority="58" stopIfTrue="1" operator="lessThan">
      <formula>0</formula>
    </cfRule>
  </conditionalFormatting>
  <conditionalFormatting sqref="D9">
    <cfRule type="cellIs" dxfId="116" priority="55" stopIfTrue="1" operator="lessThan">
      <formula>0</formula>
    </cfRule>
  </conditionalFormatting>
  <conditionalFormatting sqref="H11">
    <cfRule type="cellIs" dxfId="115" priority="35" stopIfTrue="1" operator="lessThan">
      <formula>0</formula>
    </cfRule>
  </conditionalFormatting>
  <conditionalFormatting sqref="E7:E12">
    <cfRule type="cellIs" dxfId="114" priority="23" stopIfTrue="1" operator="lessThan">
      <formula>0</formula>
    </cfRule>
  </conditionalFormatting>
  <conditionalFormatting sqref="G6">
    <cfRule type="cellIs" dxfId="113" priority="40" stopIfTrue="1" operator="lessThan">
      <formula>0</formula>
    </cfRule>
  </conditionalFormatting>
  <conditionalFormatting sqref="G14">
    <cfRule type="cellIs" dxfId="112" priority="73" stopIfTrue="1" operator="lessThan">
      <formula>0</formula>
    </cfRule>
  </conditionalFormatting>
  <conditionalFormatting sqref="H10">
    <cfRule type="cellIs" dxfId="111" priority="36" stopIfTrue="1" operator="lessThan">
      <formula>0</formula>
    </cfRule>
  </conditionalFormatting>
  <conditionalFormatting sqref="H12">
    <cfRule type="cellIs" dxfId="110" priority="34" stopIfTrue="1" operator="lessThan">
      <formula>0</formula>
    </cfRule>
  </conditionalFormatting>
  <conditionalFormatting sqref="H14">
    <cfRule type="cellIs" dxfId="109" priority="72" stopIfTrue="1" operator="lessThan">
      <formula>0</formula>
    </cfRule>
  </conditionalFormatting>
  <conditionalFormatting sqref="I10">
    <cfRule type="cellIs" dxfId="108" priority="13" stopIfTrue="1" operator="lessThan">
      <formula>0</formula>
    </cfRule>
  </conditionalFormatting>
  <conditionalFormatting sqref="I11">
    <cfRule type="cellIs" dxfId="107" priority="12" stopIfTrue="1" operator="lessThan">
      <formula>0</formula>
    </cfRule>
  </conditionalFormatting>
  <conditionalFormatting sqref="I12">
    <cfRule type="cellIs" dxfId="106" priority="11" stopIfTrue="1" operator="lessThan">
      <formula>0</formula>
    </cfRule>
  </conditionalFormatting>
  <conditionalFormatting sqref="J9">
    <cfRule type="cellIs" dxfId="105" priority="7" stopIfTrue="1" operator="lessThan">
      <formula>0</formula>
    </cfRule>
  </conditionalFormatting>
  <conditionalFormatting sqref="D6">
    <cfRule type="cellIs" dxfId="104" priority="49" stopIfTrue="1" operator="lessThan">
      <formula>0</formula>
    </cfRule>
  </conditionalFormatting>
  <conditionalFormatting sqref="G11">
    <cfRule type="cellIs" dxfId="103" priority="44" stopIfTrue="1" operator="lessThan">
      <formula>0</formula>
    </cfRule>
  </conditionalFormatting>
  <conditionalFormatting sqref="D14">
    <cfRule type="cellIs" dxfId="102" priority="74" stopIfTrue="1" operator="lessThan">
      <formula>0</formula>
    </cfRule>
  </conditionalFormatting>
  <conditionalFormatting sqref="D5:D13">
    <cfRule type="cellIs" dxfId="101" priority="48" stopIfTrue="1" operator="lessThan">
      <formula>0</formula>
    </cfRule>
  </conditionalFormatting>
  <conditionalFormatting sqref="D10">
    <cfRule type="cellIs" dxfId="100" priority="54" stopIfTrue="1" operator="lessThan">
      <formula>0</formula>
    </cfRule>
  </conditionalFormatting>
  <conditionalFormatting sqref="F10">
    <cfRule type="cellIs" dxfId="99" priority="20" stopIfTrue="1" operator="lessThan">
      <formula>0</formula>
    </cfRule>
  </conditionalFormatting>
  <conditionalFormatting sqref="E9">
    <cfRule type="cellIs" dxfId="98" priority="28" stopIfTrue="1" operator="lessThan">
      <formula>0</formula>
    </cfRule>
  </conditionalFormatting>
  <conditionalFormatting sqref="F11">
    <cfRule type="cellIs" dxfId="97" priority="19" stopIfTrue="1" operator="lessThan">
      <formula>0</formula>
    </cfRule>
  </conditionalFormatting>
  <conditionalFormatting sqref="J5">
    <cfRule type="cellIs" dxfId="96" priority="69" stopIfTrue="1" operator="lessThan">
      <formula>0</formula>
    </cfRule>
  </conditionalFormatting>
  <conditionalFormatting sqref="I6">
    <cfRule type="cellIs" dxfId="95" priority="68" stopIfTrue="1" operator="lessThan">
      <formula>0</formula>
    </cfRule>
  </conditionalFormatting>
  <conditionalFormatting sqref="J6">
    <cfRule type="cellIs" dxfId="94" priority="67" stopIfTrue="1" operator="lessThan">
      <formula>0</formula>
    </cfRule>
  </conditionalFormatting>
  <conditionalFormatting sqref="E13:F13">
    <cfRule type="cellIs" dxfId="93" priority="66" stopIfTrue="1" operator="lessThan">
      <formula>0</formula>
    </cfRule>
  </conditionalFormatting>
  <conditionalFormatting sqref="E14:F14">
    <cfRule type="cellIs" dxfId="92" priority="77" stopIfTrue="1" operator="lessThan">
      <formula>0</formula>
    </cfRule>
  </conditionalFormatting>
  <conditionalFormatting sqref="I14:J14">
    <cfRule type="cellIs" dxfId="91" priority="76" stopIfTrue="1" operator="lessThan">
      <formula>0</formula>
    </cfRule>
  </conditionalFormatting>
  <conditionalFormatting sqref="D11">
    <cfRule type="cellIs" dxfId="90" priority="53" stopIfTrue="1" operator="lessThan">
      <formula>0</formula>
    </cfRule>
  </conditionalFormatting>
  <conditionalFormatting sqref="D12">
    <cfRule type="cellIs" dxfId="89" priority="52" stopIfTrue="1" operator="lessThan">
      <formula>0</formula>
    </cfRule>
  </conditionalFormatting>
  <conditionalFormatting sqref="G9">
    <cfRule type="cellIs" dxfId="88" priority="46" stopIfTrue="1" operator="lessThan">
      <formula>0</formula>
    </cfRule>
  </conditionalFormatting>
  <conditionalFormatting sqref="G10">
    <cfRule type="cellIs" dxfId="87" priority="45" stopIfTrue="1" operator="lessThan">
      <formula>0</formula>
    </cfRule>
  </conditionalFormatting>
  <conditionalFormatting sqref="G12">
    <cfRule type="cellIs" dxfId="86" priority="43" stopIfTrue="1" operator="lessThan">
      <formula>0</formula>
    </cfRule>
  </conditionalFormatting>
  <conditionalFormatting sqref="H6">
    <cfRule type="cellIs" dxfId="85" priority="31" stopIfTrue="1" operator="lessThan">
      <formula>0</formula>
    </cfRule>
  </conditionalFormatting>
  <conditionalFormatting sqref="H5:H13">
    <cfRule type="cellIs" dxfId="84" priority="30" stopIfTrue="1" operator="lessThan">
      <formula>0</formula>
    </cfRule>
  </conditionalFormatting>
  <conditionalFormatting sqref="E10">
    <cfRule type="cellIs" dxfId="83" priority="27" stopIfTrue="1" operator="lessThan">
      <formula>0</formula>
    </cfRule>
  </conditionalFormatting>
  <conditionalFormatting sqref="E11">
    <cfRule type="cellIs" dxfId="82" priority="26" stopIfTrue="1" operator="lessThan">
      <formula>0</formula>
    </cfRule>
  </conditionalFormatting>
  <conditionalFormatting sqref="E12">
    <cfRule type="cellIs" dxfId="81" priority="25" stopIfTrue="1" operator="lessThan">
      <formula>0</formula>
    </cfRule>
  </conditionalFormatting>
  <conditionalFormatting sqref="F12">
    <cfRule type="cellIs" dxfId="80" priority="18" stopIfTrue="1" operator="lessThan">
      <formula>0</formula>
    </cfRule>
  </conditionalFormatting>
  <conditionalFormatting sqref="F7:F12">
    <cfRule type="cellIs" dxfId="79" priority="16" stopIfTrue="1" operator="lessThan">
      <formula>0</formula>
    </cfRule>
  </conditionalFormatting>
  <conditionalFormatting sqref="I9">
    <cfRule type="cellIs" dxfId="78" priority="14" stopIfTrue="1" operator="lessThan">
      <formula>0</formula>
    </cfRule>
  </conditionalFormatting>
  <conditionalFormatting sqref="B5">
    <cfRule type="cellIs" dxfId="77" priority="1" stopIfTrue="1" operator="lessThan">
      <formula>0</formula>
    </cfRule>
  </conditionalFormatting>
  <conditionalFormatting sqref="C13">
    <cfRule type="cellIs" dxfId="76" priority="60" stopIfTrue="1" operator="lessThan">
      <formula>0</formula>
    </cfRule>
  </conditionalFormatting>
  <conditionalFormatting sqref="J8">
    <cfRule type="cellIs" dxfId="75" priority="8" stopIfTrue="1" operator="lessThan">
      <formula>0</formula>
    </cfRule>
  </conditionalFormatting>
  <conditionalFormatting sqref="J7">
    <cfRule type="cellIs" dxfId="74" priority="3" stopIfTrue="1" operator="lessThan">
      <formula>0</formula>
    </cfRule>
  </conditionalFormatting>
  <conditionalFormatting sqref="D8">
    <cfRule type="cellIs" dxfId="73" priority="56" stopIfTrue="1" operator="lessThan">
      <formula>0</formula>
    </cfRule>
  </conditionalFormatting>
  <conditionalFormatting sqref="C7">
    <cfRule type="cellIs" dxfId="72" priority="59" stopIfTrue="1" operator="lessThan">
      <formula>0</formula>
    </cfRule>
  </conditionalFormatting>
  <conditionalFormatting sqref="F7">
    <cfRule type="cellIs" dxfId="71" priority="17" stopIfTrue="1" operator="lessThan">
      <formula>0</formula>
    </cfRule>
  </conditionalFormatting>
  <conditionalFormatting sqref="F8">
    <cfRule type="cellIs" dxfId="70" priority="22" stopIfTrue="1" operator="lessThan">
      <formula>0</formula>
    </cfRule>
  </conditionalFormatting>
  <conditionalFormatting sqref="H13">
    <cfRule type="cellIs" dxfId="69" priority="33" stopIfTrue="1" operator="lessThan">
      <formula>0</formula>
    </cfRule>
  </conditionalFormatting>
  <conditionalFormatting sqref="G13">
    <cfRule type="cellIs" dxfId="68" priority="42" stopIfTrue="1" operator="lessThan">
      <formula>0</formula>
    </cfRule>
  </conditionalFormatting>
  <conditionalFormatting sqref="G7">
    <cfRule type="cellIs" dxfId="67" priority="41" stopIfTrue="1" operator="lessThan">
      <formula>0</formula>
    </cfRule>
  </conditionalFormatting>
  <conditionalFormatting sqref="H8">
    <cfRule type="cellIs" dxfId="66" priority="38" stopIfTrue="1" operator="lessThan">
      <formula>0</formula>
    </cfRule>
  </conditionalFormatting>
  <conditionalFormatting sqref="H7">
    <cfRule type="cellIs" dxfId="65" priority="32" stopIfTrue="1" operator="lessThan">
      <formula>0</formula>
    </cfRule>
  </conditionalFormatting>
  <conditionalFormatting sqref="D7">
    <cfRule type="cellIs" dxfId="64" priority="50" stopIfTrue="1" operator="lessThan">
      <formula>0</formula>
    </cfRule>
  </conditionalFormatting>
  <conditionalFormatting sqref="D13">
    <cfRule type="cellIs" dxfId="63" priority="51" stopIfTrue="1" operator="lessThan">
      <formula>0</formula>
    </cfRule>
  </conditionalFormatting>
  <conditionalFormatting sqref="I8">
    <cfRule type="cellIs" dxfId="62" priority="15" stopIfTrue="1" operator="lessThan">
      <formula>0</formula>
    </cfRule>
  </conditionalFormatting>
  <conditionalFormatting sqref="I7">
    <cfRule type="cellIs" dxfId="61" priority="10" stopIfTrue="1" operator="lessThan">
      <formula>0</formula>
    </cfRule>
  </conditionalFormatting>
  <conditionalFormatting sqref="I13:J13">
    <cfRule type="cellIs" dxfId="60" priority="65" stopIfTrue="1" operator="lessThan">
      <formula>0</formula>
    </cfRule>
  </conditionalFormatting>
  <conditionalFormatting sqref="C9">
    <cfRule type="cellIs" dxfId="59" priority="64" stopIfTrue="1" operator="lessThan">
      <formula>0</formula>
    </cfRule>
  </conditionalFormatting>
  <conditionalFormatting sqref="G8">
    <cfRule type="cellIs" dxfId="58" priority="47" stopIfTrue="1" operator="lessThan">
      <formula>0</formula>
    </cfRule>
  </conditionalFormatting>
  <conditionalFormatting sqref="E8">
    <cfRule type="cellIs" dxfId="57" priority="29" stopIfTrue="1" operator="lessThan">
      <formula>0</formula>
    </cfRule>
  </conditionalFormatting>
  <conditionalFormatting sqref="E7">
    <cfRule type="cellIs" dxfId="56" priority="24" stopIfTrue="1" operator="lessThan">
      <formula>0</formula>
    </cfRule>
  </conditionalFormatting>
  <conditionalFormatting sqref="E5:F6 I5 C8">
    <cfRule type="cellIs" dxfId="55" priority="70" stopIfTrue="1" operator="lessThan">
      <formula>0</formula>
    </cfRule>
  </conditionalFormatting>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7933A-8312-41E7-8340-112EEB84E8F6}">
  <dimension ref="B1:G18"/>
  <sheetViews>
    <sheetView showGridLines="0" workbookViewId="0">
      <selection activeCell="E27" sqref="E27"/>
    </sheetView>
  </sheetViews>
  <sheetFormatPr defaultRowHeight="12.75"/>
  <cols>
    <col min="1" max="1" width="3.7109375" customWidth="1"/>
    <col min="2" max="2" width="53.140625" customWidth="1"/>
    <col min="3" max="7" width="25" customWidth="1"/>
  </cols>
  <sheetData>
    <row r="1" spans="2:7" ht="21" customHeight="1"/>
    <row r="2" spans="2:7" ht="48" customHeight="1">
      <c r="B2" s="117" t="s">
        <v>896</v>
      </c>
      <c r="C2" s="117"/>
      <c r="D2" s="117"/>
      <c r="E2" s="420"/>
    </row>
    <row r="3" spans="2:7" ht="46.5" customHeight="1">
      <c r="B3" s="433" t="s">
        <v>1162</v>
      </c>
      <c r="C3" s="703" t="s">
        <v>915</v>
      </c>
      <c r="D3" s="704"/>
      <c r="E3" s="703" t="s">
        <v>1178</v>
      </c>
      <c r="F3" s="705"/>
      <c r="G3" s="434"/>
    </row>
    <row r="4" spans="2:7" ht="28.5" customHeight="1">
      <c r="B4" s="435" t="s">
        <v>4</v>
      </c>
      <c r="C4" s="436"/>
      <c r="D4" s="437" t="s">
        <v>916</v>
      </c>
      <c r="E4" s="436"/>
      <c r="F4" s="437" t="s">
        <v>916</v>
      </c>
      <c r="G4" s="438"/>
    </row>
    <row r="5" spans="2:7" s="170" customFormat="1">
      <c r="B5" s="439" t="s">
        <v>917</v>
      </c>
      <c r="C5" s="611">
        <v>3122.1806999650003</v>
      </c>
      <c r="D5" s="611">
        <v>3122.1806999650003</v>
      </c>
      <c r="E5" s="611">
        <v>24570.486758160001</v>
      </c>
      <c r="F5" s="611">
        <v>19643.139420649997</v>
      </c>
      <c r="G5" s="440"/>
    </row>
    <row r="6" spans="2:7" s="170" customFormat="1">
      <c r="B6" s="441" t="s">
        <v>918</v>
      </c>
      <c r="C6" s="424">
        <v>0</v>
      </c>
      <c r="D6" s="424">
        <v>0</v>
      </c>
      <c r="E6" s="424">
        <v>0</v>
      </c>
      <c r="F6" s="424">
        <v>0</v>
      </c>
      <c r="G6" s="424"/>
    </row>
    <row r="7" spans="2:7" s="170" customFormat="1">
      <c r="B7" s="441" t="s">
        <v>908</v>
      </c>
      <c r="C7" s="424">
        <v>0</v>
      </c>
      <c r="D7" s="424">
        <v>0</v>
      </c>
      <c r="E7" s="424">
        <v>0</v>
      </c>
      <c r="F7" s="424">
        <v>0</v>
      </c>
      <c r="G7" s="424"/>
    </row>
    <row r="8" spans="2:7">
      <c r="B8" s="442" t="s">
        <v>909</v>
      </c>
      <c r="C8" s="424">
        <v>3122.1806999650003</v>
      </c>
      <c r="D8" s="424">
        <v>3122.1806999650003</v>
      </c>
      <c r="E8" s="424">
        <v>19960.106957425003</v>
      </c>
      <c r="F8" s="424">
        <v>18182.484685020005</v>
      </c>
      <c r="G8" s="424"/>
    </row>
    <row r="9" spans="2:7">
      <c r="B9" s="441" t="s">
        <v>910</v>
      </c>
      <c r="C9" s="424">
        <v>3122.1806999650003</v>
      </c>
      <c r="D9" s="424">
        <v>3122.1806999650003</v>
      </c>
      <c r="E9" s="424">
        <v>19949.683950405008</v>
      </c>
      <c r="F9" s="424">
        <v>18162.937964130004</v>
      </c>
      <c r="G9" s="424"/>
    </row>
    <row r="10" spans="2:7">
      <c r="B10" s="441" t="s">
        <v>1177</v>
      </c>
      <c r="C10" s="424">
        <v>0</v>
      </c>
      <c r="D10" s="424">
        <v>0</v>
      </c>
      <c r="E10" s="424">
        <v>0</v>
      </c>
      <c r="F10" s="424">
        <v>0</v>
      </c>
      <c r="G10" s="424"/>
    </row>
    <row r="11" spans="2:7">
      <c r="B11" s="441" t="s">
        <v>911</v>
      </c>
      <c r="C11" s="424">
        <v>0</v>
      </c>
      <c r="D11" s="424">
        <v>0</v>
      </c>
      <c r="E11" s="424">
        <v>0.649646575</v>
      </c>
      <c r="F11" s="424">
        <v>8.5070555227055813</v>
      </c>
      <c r="G11" s="424"/>
    </row>
    <row r="12" spans="2:7">
      <c r="B12" s="441" t="s">
        <v>912</v>
      </c>
      <c r="C12" s="424">
        <v>0</v>
      </c>
      <c r="D12" s="424">
        <v>0</v>
      </c>
      <c r="E12" s="424">
        <v>0</v>
      </c>
      <c r="F12" s="424">
        <v>0</v>
      </c>
      <c r="G12" s="424"/>
    </row>
    <row r="13" spans="2:7">
      <c r="B13" s="441" t="s">
        <v>913</v>
      </c>
      <c r="C13" s="424">
        <v>0</v>
      </c>
      <c r="D13" s="424">
        <v>0</v>
      </c>
      <c r="E13" s="424">
        <v>0</v>
      </c>
      <c r="F13" s="424">
        <v>0</v>
      </c>
      <c r="G13" s="424"/>
    </row>
    <row r="14" spans="2:7">
      <c r="B14" s="441" t="s">
        <v>919</v>
      </c>
      <c r="C14" s="424">
        <v>0</v>
      </c>
      <c r="D14" s="424">
        <v>0</v>
      </c>
      <c r="E14" s="424">
        <v>0</v>
      </c>
      <c r="F14" s="424">
        <v>0</v>
      </c>
      <c r="G14" s="424"/>
    </row>
    <row r="15" spans="2:7">
      <c r="B15" s="441" t="s">
        <v>920</v>
      </c>
      <c r="C15" s="424">
        <v>0</v>
      </c>
      <c r="D15" s="424">
        <v>0</v>
      </c>
      <c r="E15" s="424">
        <v>4610.3798007349978</v>
      </c>
      <c r="F15" s="424">
        <v>0</v>
      </c>
      <c r="G15" s="424"/>
    </row>
    <row r="16" spans="2:7" ht="24">
      <c r="B16" s="544" t="s">
        <v>1179</v>
      </c>
      <c r="C16" s="424">
        <v>0</v>
      </c>
      <c r="D16" s="424">
        <v>0</v>
      </c>
      <c r="E16" s="424">
        <v>0</v>
      </c>
      <c r="F16" s="424">
        <v>0</v>
      </c>
      <c r="G16" s="424"/>
    </row>
    <row r="17" spans="2:7" ht="24">
      <c r="B17" s="544" t="s">
        <v>1180</v>
      </c>
      <c r="C17" s="423"/>
      <c r="D17" s="423"/>
      <c r="E17" s="424">
        <v>0</v>
      </c>
      <c r="F17" s="424">
        <v>0</v>
      </c>
      <c r="G17" s="424"/>
    </row>
    <row r="18" spans="2:7" ht="24.75" thickBot="1">
      <c r="B18" s="545" t="s">
        <v>1181</v>
      </c>
      <c r="C18" s="443">
        <v>12111.976556048863</v>
      </c>
      <c r="D18" s="443">
        <v>6724.8957093561112</v>
      </c>
      <c r="E18" s="428"/>
      <c r="F18" s="428"/>
      <c r="G18" s="441"/>
    </row>
  </sheetData>
  <mergeCells count="2">
    <mergeCell ref="C3:D3"/>
    <mergeCell ref="E3:F3"/>
  </mergeCells>
  <conditionalFormatting sqref="F17:G17">
    <cfRule type="cellIs" dxfId="54" priority="4" stopIfTrue="1" operator="lessThan">
      <formula>0</formula>
    </cfRule>
  </conditionalFormatting>
  <conditionalFormatting sqref="E16">
    <cfRule type="cellIs" dxfId="53" priority="8" stopIfTrue="1" operator="lessThan">
      <formula>0</formula>
    </cfRule>
  </conditionalFormatting>
  <conditionalFormatting sqref="D18">
    <cfRule type="cellIs" dxfId="52" priority="2" stopIfTrue="1" operator="lessThan">
      <formula>0</formula>
    </cfRule>
  </conditionalFormatting>
  <conditionalFormatting sqref="F18:G18">
    <cfRule type="cellIs" dxfId="51" priority="51" stopIfTrue="1" operator="lessThan">
      <formula>0</formula>
    </cfRule>
  </conditionalFormatting>
  <conditionalFormatting sqref="C16:G16">
    <cfRule type="cellIs" dxfId="50" priority="10" stopIfTrue="1" operator="lessThan">
      <formula>0</formula>
    </cfRule>
  </conditionalFormatting>
  <conditionalFormatting sqref="F16:G16">
    <cfRule type="cellIs" dxfId="49" priority="7" stopIfTrue="1" operator="lessThan">
      <formula>0</formula>
    </cfRule>
  </conditionalFormatting>
  <conditionalFormatting sqref="D15">
    <cfRule type="cellIs" dxfId="48" priority="13" stopIfTrue="1" operator="lessThan">
      <formula>0</formula>
    </cfRule>
  </conditionalFormatting>
  <conditionalFormatting sqref="E15">
    <cfRule type="cellIs" dxfId="47" priority="12" stopIfTrue="1" operator="lessThan">
      <formula>0</formula>
    </cfRule>
  </conditionalFormatting>
  <conditionalFormatting sqref="F15:G15">
    <cfRule type="cellIs" dxfId="46" priority="11" stopIfTrue="1" operator="lessThan">
      <formula>0</formula>
    </cfRule>
  </conditionalFormatting>
  <conditionalFormatting sqref="D16">
    <cfRule type="cellIs" dxfId="45" priority="9" stopIfTrue="1" operator="lessThan">
      <formula>0</formula>
    </cfRule>
  </conditionalFormatting>
  <conditionalFormatting sqref="E17:G17">
    <cfRule type="cellIs" dxfId="44" priority="6" stopIfTrue="1" operator="lessThan">
      <formula>0</formula>
    </cfRule>
  </conditionalFormatting>
  <conditionalFormatting sqref="E17">
    <cfRule type="cellIs" dxfId="43" priority="5" stopIfTrue="1" operator="lessThan">
      <formula>0</formula>
    </cfRule>
  </conditionalFormatting>
  <conditionalFormatting sqref="D12">
    <cfRule type="cellIs" dxfId="42" priority="25" stopIfTrue="1" operator="lessThan">
      <formula>0</formula>
    </cfRule>
  </conditionalFormatting>
  <conditionalFormatting sqref="D13">
    <cfRule type="cellIs" dxfId="41" priority="21" stopIfTrue="1" operator="lessThan">
      <formula>0</formula>
    </cfRule>
  </conditionalFormatting>
  <conditionalFormatting sqref="D14">
    <cfRule type="cellIs" dxfId="40" priority="17" stopIfTrue="1" operator="lessThan">
      <formula>0</formula>
    </cfRule>
  </conditionalFormatting>
  <conditionalFormatting sqref="C17">
    <cfRule type="cellIs" dxfId="39" priority="54" stopIfTrue="1" operator="lessThan">
      <formula>0</formula>
    </cfRule>
  </conditionalFormatting>
  <conditionalFormatting sqref="E18">
    <cfRule type="cellIs" dxfId="38" priority="53" stopIfTrue="1" operator="lessThan">
      <formula>0</formula>
    </cfRule>
  </conditionalFormatting>
  <conditionalFormatting sqref="E6">
    <cfRule type="cellIs" dxfId="37" priority="48" stopIfTrue="1" operator="lessThan">
      <formula>0</formula>
    </cfRule>
  </conditionalFormatting>
  <conditionalFormatting sqref="C7:G7">
    <cfRule type="cellIs" dxfId="36" priority="46" stopIfTrue="1" operator="lessThan">
      <formula>0</formula>
    </cfRule>
  </conditionalFormatting>
  <conditionalFormatting sqref="D17">
    <cfRule type="cellIs" dxfId="35" priority="52" stopIfTrue="1" operator="lessThan">
      <formula>0</formula>
    </cfRule>
  </conditionalFormatting>
  <conditionalFormatting sqref="C8:G8">
    <cfRule type="cellIs" dxfId="34" priority="42" stopIfTrue="1" operator="lessThan">
      <formula>0</formula>
    </cfRule>
  </conditionalFormatting>
  <conditionalFormatting sqref="D10">
    <cfRule type="cellIs" dxfId="33" priority="33" stopIfTrue="1" operator="lessThan">
      <formula>0</formula>
    </cfRule>
  </conditionalFormatting>
  <conditionalFormatting sqref="C18:D18">
    <cfRule type="cellIs" dxfId="32" priority="3" stopIfTrue="1" operator="lessThan">
      <formula>0</formula>
    </cfRule>
  </conditionalFormatting>
  <conditionalFormatting sqref="E14">
    <cfRule type="cellIs" dxfId="31" priority="16" stopIfTrue="1" operator="lessThan">
      <formula>0</formula>
    </cfRule>
  </conditionalFormatting>
  <conditionalFormatting sqref="F14:G14">
    <cfRule type="cellIs" dxfId="30" priority="15" stopIfTrue="1" operator="lessThan">
      <formula>0</formula>
    </cfRule>
  </conditionalFormatting>
  <conditionalFormatting sqref="C15:G15">
    <cfRule type="cellIs" dxfId="29" priority="14" stopIfTrue="1" operator="lessThan">
      <formula>0</formula>
    </cfRule>
  </conditionalFormatting>
  <conditionalFormatting sqref="F8:G8">
    <cfRule type="cellIs" dxfId="28" priority="39" stopIfTrue="1" operator="lessThan">
      <formula>0</formula>
    </cfRule>
  </conditionalFormatting>
  <conditionalFormatting sqref="C9:G9">
    <cfRule type="cellIs" dxfId="27" priority="38" stopIfTrue="1" operator="lessThan">
      <formula>0</formula>
    </cfRule>
  </conditionalFormatting>
  <conditionalFormatting sqref="E12">
    <cfRule type="cellIs" dxfId="26" priority="24" stopIfTrue="1" operator="lessThan">
      <formula>0</formula>
    </cfRule>
  </conditionalFormatting>
  <conditionalFormatting sqref="E13">
    <cfRule type="cellIs" dxfId="25" priority="20" stopIfTrue="1" operator="lessThan">
      <formula>0</formula>
    </cfRule>
  </conditionalFormatting>
  <conditionalFormatting sqref="E7">
    <cfRule type="cellIs" dxfId="24" priority="44" stopIfTrue="1" operator="lessThan">
      <formula>0</formula>
    </cfRule>
  </conditionalFormatting>
  <conditionalFormatting sqref="C6:G6">
    <cfRule type="cellIs" dxfId="23" priority="50" stopIfTrue="1" operator="lessThan">
      <formula>0</formula>
    </cfRule>
  </conditionalFormatting>
  <conditionalFormatting sqref="D6">
    <cfRule type="cellIs" dxfId="22" priority="49" stopIfTrue="1" operator="lessThan">
      <formula>0</formula>
    </cfRule>
  </conditionalFormatting>
  <conditionalFormatting sqref="F6:G6">
    <cfRule type="cellIs" dxfId="21" priority="47" stopIfTrue="1" operator="lessThan">
      <formula>0</formula>
    </cfRule>
  </conditionalFormatting>
  <conditionalFormatting sqref="D7">
    <cfRule type="cellIs" dxfId="20" priority="45" stopIfTrue="1" operator="lessThan">
      <formula>0</formula>
    </cfRule>
  </conditionalFormatting>
  <conditionalFormatting sqref="D9">
    <cfRule type="cellIs" dxfId="19" priority="37" stopIfTrue="1" operator="lessThan">
      <formula>0</formula>
    </cfRule>
  </conditionalFormatting>
  <conditionalFormatting sqref="E8">
    <cfRule type="cellIs" dxfId="18" priority="40" stopIfTrue="1" operator="lessThan">
      <formula>0</formula>
    </cfRule>
  </conditionalFormatting>
  <conditionalFormatting sqref="F7:G7">
    <cfRule type="cellIs" dxfId="17" priority="43" stopIfTrue="1" operator="lessThan">
      <formula>0</formula>
    </cfRule>
  </conditionalFormatting>
  <conditionalFormatting sqref="D8">
    <cfRule type="cellIs" dxfId="16" priority="41" stopIfTrue="1" operator="lessThan">
      <formula>0</formula>
    </cfRule>
  </conditionalFormatting>
  <conditionalFormatting sqref="E9">
    <cfRule type="cellIs" dxfId="15" priority="36" stopIfTrue="1" operator="lessThan">
      <formula>0</formula>
    </cfRule>
  </conditionalFormatting>
  <conditionalFormatting sqref="C11:G11">
    <cfRule type="cellIs" dxfId="14" priority="30" stopIfTrue="1" operator="lessThan">
      <formula>0</formula>
    </cfRule>
  </conditionalFormatting>
  <conditionalFormatting sqref="F9:G9">
    <cfRule type="cellIs" dxfId="13" priority="35" stopIfTrue="1" operator="lessThan">
      <formula>0</formula>
    </cfRule>
  </conditionalFormatting>
  <conditionalFormatting sqref="C10:G10">
    <cfRule type="cellIs" dxfId="12" priority="34" stopIfTrue="1" operator="lessThan">
      <formula>0</formula>
    </cfRule>
  </conditionalFormatting>
  <conditionalFormatting sqref="E10">
    <cfRule type="cellIs" dxfId="11" priority="32" stopIfTrue="1" operator="lessThan">
      <formula>0</formula>
    </cfRule>
  </conditionalFormatting>
  <conditionalFormatting sqref="D11">
    <cfRule type="cellIs" dxfId="10" priority="29" stopIfTrue="1" operator="lessThan">
      <formula>0</formula>
    </cfRule>
  </conditionalFormatting>
  <conditionalFormatting sqref="C13:G13">
    <cfRule type="cellIs" dxfId="9" priority="22" stopIfTrue="1" operator="lessThan">
      <formula>0</formula>
    </cfRule>
  </conditionalFormatting>
  <conditionalFormatting sqref="E11">
    <cfRule type="cellIs" dxfId="8" priority="28" stopIfTrue="1" operator="lessThan">
      <formula>0</formula>
    </cfRule>
  </conditionalFormatting>
  <conditionalFormatting sqref="F11:G11">
    <cfRule type="cellIs" dxfId="7" priority="27" stopIfTrue="1" operator="lessThan">
      <formula>0</formula>
    </cfRule>
  </conditionalFormatting>
  <conditionalFormatting sqref="C12:G12">
    <cfRule type="cellIs" dxfId="6" priority="26" stopIfTrue="1" operator="lessThan">
      <formula>0</formula>
    </cfRule>
  </conditionalFormatting>
  <conditionalFormatting sqref="F10:G10">
    <cfRule type="cellIs" dxfId="5" priority="31" stopIfTrue="1" operator="lessThan">
      <formula>0</formula>
    </cfRule>
  </conditionalFormatting>
  <conditionalFormatting sqref="F12:G12">
    <cfRule type="cellIs" dxfId="4" priority="23" stopIfTrue="1" operator="lessThan">
      <formula>0</formula>
    </cfRule>
  </conditionalFormatting>
  <conditionalFormatting sqref="C14:G14">
    <cfRule type="cellIs" dxfId="3" priority="18" stopIfTrue="1" operator="lessThan">
      <formula>0</formula>
    </cfRule>
  </conditionalFormatting>
  <conditionalFormatting sqref="F13:G13">
    <cfRule type="cellIs" dxfId="2" priority="19" stopIfTrue="1" operator="lessThan">
      <formula>0</formula>
    </cfRule>
  </conditionalFormatting>
  <conditionalFormatting sqref="F11">
    <cfRule type="cellIs" dxfId="1" priority="1" stopIfTrue="1" operator="lessThan">
      <formula>0</formula>
    </cfRule>
  </conditionalFormatting>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46C17-39B1-4526-84F5-74BB96E69A73}">
  <dimension ref="B1:D5"/>
  <sheetViews>
    <sheetView showGridLines="0" workbookViewId="0"/>
  </sheetViews>
  <sheetFormatPr defaultRowHeight="12.75"/>
  <cols>
    <col min="1" max="1" width="3.7109375" customWidth="1"/>
    <col min="2" max="2" width="58.85546875" customWidth="1"/>
    <col min="3" max="3" width="26.7109375" bestFit="1" customWidth="1"/>
    <col min="4" max="4" width="36.5703125" bestFit="1" customWidth="1"/>
  </cols>
  <sheetData>
    <row r="1" spans="2:4" ht="21" customHeight="1"/>
    <row r="2" spans="2:4" ht="48" customHeight="1">
      <c r="B2" s="117" t="s">
        <v>897</v>
      </c>
      <c r="C2" s="117"/>
      <c r="D2" s="117"/>
    </row>
    <row r="3" spans="2:4" ht="15">
      <c r="B3" s="706" t="s">
        <v>1162</v>
      </c>
      <c r="C3" s="444"/>
      <c r="D3" s="444"/>
    </row>
    <row r="4" spans="2:4" ht="56.25" customHeight="1">
      <c r="B4" s="707"/>
      <c r="C4" s="413" t="s">
        <v>921</v>
      </c>
      <c r="D4" s="413" t="s">
        <v>1182</v>
      </c>
    </row>
    <row r="5" spans="2:4" ht="13.5" thickBot="1">
      <c r="B5" s="445" t="s">
        <v>922</v>
      </c>
      <c r="C5" s="446">
        <v>10948.453440642497</v>
      </c>
      <c r="D5" s="446">
        <v>12045.336254002501</v>
      </c>
    </row>
  </sheetData>
  <mergeCells count="1">
    <mergeCell ref="B3:B4"/>
  </mergeCells>
  <conditionalFormatting sqref="C5:D5">
    <cfRule type="cellIs" dxfId="0" priority="1" stopIfTrue="1" operator="lessThan">
      <formula>0</formula>
    </cfRule>
  </conditionalFormatting>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8B9B4-B3EC-4EBE-A250-AD53AF2A4F37}">
  <dimension ref="B1:B6"/>
  <sheetViews>
    <sheetView showGridLines="0" zoomScaleNormal="100" workbookViewId="0">
      <selection activeCell="B9" sqref="B9"/>
    </sheetView>
  </sheetViews>
  <sheetFormatPr defaultRowHeight="12.75"/>
  <cols>
    <col min="1" max="1" width="3.7109375" customWidth="1"/>
    <col min="2" max="2" width="173.140625" customWidth="1"/>
  </cols>
  <sheetData>
    <row r="1" spans="2:2" ht="21" customHeight="1"/>
    <row r="2" spans="2:2" ht="48" customHeight="1">
      <c r="B2" s="117" t="s">
        <v>923</v>
      </c>
    </row>
    <row r="3" spans="2:2" ht="26.25" customHeight="1">
      <c r="B3" s="447" t="s">
        <v>924</v>
      </c>
    </row>
    <row r="4" spans="2:2" ht="27" customHeight="1">
      <c r="B4" s="448" t="s">
        <v>925</v>
      </c>
    </row>
    <row r="5" spans="2:2" ht="27" customHeight="1">
      <c r="B5" s="448" t="s">
        <v>926</v>
      </c>
    </row>
    <row r="6" spans="2:2" ht="27" customHeight="1" thickBot="1">
      <c r="B6" s="449" t="s">
        <v>927</v>
      </c>
    </row>
  </sheetData>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F98DA-66E8-4A2E-AFAC-D21D234C3DC2}">
  <dimension ref="A1:L24"/>
  <sheetViews>
    <sheetView workbookViewId="0">
      <selection activeCell="H32" sqref="H32"/>
    </sheetView>
  </sheetViews>
  <sheetFormatPr defaultColWidth="9.140625" defaultRowHeight="12.75"/>
  <cols>
    <col min="1" max="2" width="3.7109375" style="2" customWidth="1"/>
    <col min="3" max="3" width="32.5703125" style="2" customWidth="1"/>
    <col min="4" max="5" width="18.7109375" style="2" customWidth="1"/>
    <col min="6" max="6" width="1.85546875" style="2" customWidth="1"/>
    <col min="7" max="8" width="18.7109375" style="2" customWidth="1"/>
    <col min="9" max="9" width="2.140625" style="2" customWidth="1"/>
    <col min="10" max="16384" width="9.140625" style="2"/>
  </cols>
  <sheetData>
    <row r="1" spans="1:12" ht="21" customHeight="1"/>
    <row r="2" spans="1:12" ht="48" customHeight="1">
      <c r="A2" s="381"/>
      <c r="B2" s="381"/>
      <c r="C2" s="618" t="s">
        <v>1223</v>
      </c>
      <c r="D2" s="618"/>
      <c r="E2" s="618"/>
      <c r="F2" s="618"/>
      <c r="G2" s="618"/>
      <c r="H2" s="618"/>
      <c r="I2" s="618"/>
      <c r="J2" s="618"/>
      <c r="K2" s="618"/>
      <c r="L2" s="618"/>
    </row>
    <row r="3" spans="1:12" ht="37.9" customHeight="1">
      <c r="A3" s="375"/>
      <c r="B3" s="562" t="s">
        <v>1162</v>
      </c>
      <c r="C3" s="462"/>
      <c r="D3" s="673" t="s">
        <v>1225</v>
      </c>
      <c r="E3" s="673"/>
      <c r="F3" s="540"/>
      <c r="G3" s="673" t="s">
        <v>1226</v>
      </c>
      <c r="H3" s="673"/>
      <c r="I3" s="540"/>
      <c r="J3" s="374"/>
      <c r="K3" s="374"/>
      <c r="L3" s="374"/>
    </row>
    <row r="4" spans="1:12" ht="38.25" customHeight="1">
      <c r="A4" s="375"/>
      <c r="B4" s="562"/>
      <c r="C4" s="562" t="s">
        <v>1255</v>
      </c>
      <c r="D4" s="563">
        <v>44561</v>
      </c>
      <c r="E4" s="563">
        <v>44196</v>
      </c>
      <c r="F4" s="540"/>
      <c r="G4" s="563">
        <v>44561</v>
      </c>
      <c r="H4" s="563">
        <v>44196</v>
      </c>
      <c r="I4" s="540"/>
      <c r="J4" s="374"/>
      <c r="K4" s="374"/>
      <c r="L4" s="374"/>
    </row>
    <row r="5" spans="1:12" ht="13.15" customHeight="1">
      <c r="A5" s="375"/>
      <c r="B5" s="46">
        <v>1</v>
      </c>
      <c r="C5" s="564" t="s">
        <v>1227</v>
      </c>
      <c r="D5" s="86">
        <v>-9</v>
      </c>
      <c r="E5" s="86">
        <v>-2</v>
      </c>
      <c r="F5" s="86"/>
      <c r="G5" s="86">
        <v>262</v>
      </c>
      <c r="H5" s="86">
        <v>5</v>
      </c>
      <c r="I5" s="86"/>
      <c r="J5" s="374"/>
      <c r="K5" s="374"/>
      <c r="L5" s="374"/>
    </row>
    <row r="6" spans="1:12">
      <c r="A6" s="46"/>
      <c r="B6" s="46">
        <v>2</v>
      </c>
      <c r="C6" s="564" t="s">
        <v>1228</v>
      </c>
      <c r="D6" s="86">
        <v>5</v>
      </c>
      <c r="E6" s="86">
        <v>5</v>
      </c>
      <c r="F6" s="86"/>
      <c r="G6" s="86">
        <v>-37</v>
      </c>
      <c r="H6" s="86">
        <v>-8</v>
      </c>
      <c r="I6" s="86"/>
      <c r="J6" s="43"/>
      <c r="K6" s="43"/>
      <c r="L6" s="43"/>
    </row>
    <row r="7" spans="1:12">
      <c r="A7" s="46"/>
      <c r="B7" s="46">
        <v>3</v>
      </c>
      <c r="C7" s="564" t="s">
        <v>1229</v>
      </c>
      <c r="D7" s="86">
        <v>-4</v>
      </c>
      <c r="E7" s="86">
        <v>-2</v>
      </c>
      <c r="F7" s="86"/>
      <c r="G7" s="408"/>
      <c r="H7" s="408"/>
      <c r="I7" s="86"/>
      <c r="J7" s="43"/>
      <c r="K7" s="43"/>
      <c r="L7" s="43"/>
    </row>
    <row r="8" spans="1:12">
      <c r="A8" s="46"/>
      <c r="B8" s="46">
        <v>4</v>
      </c>
      <c r="C8" s="564" t="s">
        <v>1230</v>
      </c>
      <c r="D8" s="86">
        <v>3</v>
      </c>
      <c r="E8" s="86">
        <v>10</v>
      </c>
      <c r="F8" s="86"/>
      <c r="G8" s="408"/>
      <c r="H8" s="408"/>
      <c r="I8" s="86"/>
      <c r="J8" s="43"/>
      <c r="K8" s="43"/>
      <c r="L8" s="43"/>
    </row>
    <row r="9" spans="1:12">
      <c r="A9" s="46"/>
      <c r="B9" s="46">
        <v>5</v>
      </c>
      <c r="C9" s="564" t="s">
        <v>1231</v>
      </c>
      <c r="D9" s="86">
        <v>-4</v>
      </c>
      <c r="E9" s="86">
        <v>4</v>
      </c>
      <c r="F9" s="86"/>
      <c r="G9" s="408"/>
      <c r="H9" s="408"/>
      <c r="I9" s="86"/>
      <c r="J9" s="43"/>
      <c r="K9" s="43"/>
      <c r="L9" s="43"/>
    </row>
    <row r="10" spans="1:12">
      <c r="A10" s="46"/>
      <c r="B10" s="405">
        <v>6</v>
      </c>
      <c r="C10" s="565" t="s">
        <v>1232</v>
      </c>
      <c r="D10" s="404">
        <v>4</v>
      </c>
      <c r="E10" s="404">
        <v>6</v>
      </c>
      <c r="F10" s="404"/>
      <c r="G10" s="566"/>
      <c r="H10" s="566"/>
      <c r="I10" s="404"/>
      <c r="J10" s="43"/>
      <c r="K10" s="43"/>
      <c r="L10" s="43"/>
    </row>
    <row r="11" spans="1:12">
      <c r="A11" s="46"/>
      <c r="B11" s="46"/>
      <c r="C11" s="567"/>
      <c r="D11" s="86"/>
      <c r="E11" s="86"/>
      <c r="F11" s="86"/>
      <c r="G11" s="86"/>
      <c r="H11" s="86"/>
      <c r="I11" s="86"/>
      <c r="J11" s="43"/>
      <c r="K11" s="43"/>
      <c r="L11" s="43"/>
    </row>
    <row r="12" spans="1:12">
      <c r="A12" s="46"/>
      <c r="B12" s="46"/>
      <c r="C12" s="708" t="s">
        <v>1257</v>
      </c>
      <c r="D12" s="709"/>
      <c r="E12" s="709"/>
      <c r="F12" s="709"/>
      <c r="G12" s="709"/>
      <c r="H12" s="709"/>
      <c r="I12" s="86"/>
      <c r="J12" s="43"/>
      <c r="K12" s="43"/>
      <c r="L12" s="43"/>
    </row>
    <row r="13" spans="1:12">
      <c r="A13" s="46"/>
      <c r="B13" s="46"/>
      <c r="C13" s="709"/>
      <c r="D13" s="709"/>
      <c r="E13" s="709"/>
      <c r="F13" s="709"/>
      <c r="G13" s="709"/>
      <c r="H13" s="709"/>
      <c r="I13" s="86"/>
      <c r="J13" s="43"/>
      <c r="K13" s="43"/>
      <c r="L13" s="43"/>
    </row>
    <row r="14" spans="1:12">
      <c r="A14" s="46"/>
      <c r="B14" s="46"/>
      <c r="C14" s="709"/>
      <c r="D14" s="709"/>
      <c r="E14" s="709"/>
      <c r="F14" s="709"/>
      <c r="G14" s="709"/>
      <c r="H14" s="709"/>
      <c r="I14" s="86"/>
      <c r="J14" s="43"/>
      <c r="K14" s="43"/>
      <c r="L14" s="43"/>
    </row>
    <row r="15" spans="1:12">
      <c r="C15" s="709"/>
      <c r="D15" s="709"/>
      <c r="E15" s="709"/>
      <c r="F15" s="709"/>
      <c r="G15" s="709"/>
      <c r="H15" s="709"/>
    </row>
    <row r="16" spans="1:12">
      <c r="C16" s="709"/>
      <c r="D16" s="709"/>
      <c r="E16" s="709"/>
      <c r="F16" s="709"/>
      <c r="G16" s="709"/>
      <c r="H16" s="709"/>
    </row>
    <row r="17" spans="3:8" ht="13.5" customHeight="1">
      <c r="C17" s="709"/>
      <c r="D17" s="709"/>
      <c r="E17" s="709"/>
      <c r="F17" s="709"/>
      <c r="G17" s="709"/>
      <c r="H17" s="709"/>
    </row>
    <row r="18" spans="3:8">
      <c r="C18" s="708" t="s">
        <v>1256</v>
      </c>
      <c r="D18" s="709"/>
      <c r="E18" s="709"/>
      <c r="F18" s="709"/>
      <c r="G18" s="709"/>
      <c r="H18" s="709"/>
    </row>
    <row r="19" spans="3:8">
      <c r="C19" s="709"/>
      <c r="D19" s="709"/>
      <c r="E19" s="709"/>
      <c r="F19" s="709"/>
      <c r="G19" s="709"/>
      <c r="H19" s="709"/>
    </row>
    <row r="20" spans="3:8">
      <c r="C20" s="709"/>
      <c r="D20" s="709"/>
      <c r="E20" s="709"/>
      <c r="F20" s="709"/>
      <c r="G20" s="709"/>
      <c r="H20" s="709"/>
    </row>
    <row r="21" spans="3:8">
      <c r="C21" s="709"/>
      <c r="D21" s="709"/>
      <c r="E21" s="709"/>
      <c r="F21" s="709"/>
      <c r="G21" s="709"/>
      <c r="H21" s="709"/>
    </row>
    <row r="22" spans="3:8">
      <c r="C22" s="709"/>
      <c r="D22" s="709"/>
      <c r="E22" s="709"/>
      <c r="F22" s="709"/>
      <c r="G22" s="709"/>
      <c r="H22" s="709"/>
    </row>
    <row r="23" spans="3:8">
      <c r="C23" s="709"/>
      <c r="D23" s="709"/>
      <c r="E23" s="709"/>
      <c r="F23" s="709"/>
      <c r="G23" s="709"/>
      <c r="H23" s="709"/>
    </row>
    <row r="24" spans="3:8">
      <c r="C24" s="709"/>
      <c r="D24" s="709"/>
      <c r="E24" s="709"/>
      <c r="F24" s="709"/>
      <c r="G24" s="709"/>
      <c r="H24" s="709"/>
    </row>
  </sheetData>
  <mergeCells count="5">
    <mergeCell ref="C2:L2"/>
    <mergeCell ref="D3:E3"/>
    <mergeCell ref="G3:H3"/>
    <mergeCell ref="C12:H17"/>
    <mergeCell ref="C18:H2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A1224-62A6-44CB-9CB4-C2465EB0379E}">
  <dimension ref="B1:I20"/>
  <sheetViews>
    <sheetView workbookViewId="0"/>
  </sheetViews>
  <sheetFormatPr defaultColWidth="9.140625" defaultRowHeight="12.75"/>
  <cols>
    <col min="1" max="1" width="3.7109375" style="2" customWidth="1"/>
    <col min="2" max="2" width="3.5703125" style="2" customWidth="1"/>
    <col min="3" max="3" width="65.7109375" style="2" customWidth="1"/>
    <col min="4" max="8" width="15.85546875" style="2" customWidth="1"/>
    <col min="9" max="16384" width="9.140625" style="2"/>
  </cols>
  <sheetData>
    <row r="1" spans="2:8" ht="21" customHeight="1"/>
    <row r="2" spans="2:8" ht="48" customHeight="1">
      <c r="B2" s="622" t="s">
        <v>989</v>
      </c>
      <c r="C2" s="622"/>
      <c r="D2" s="622"/>
      <c r="E2" s="622" t="s">
        <v>959</v>
      </c>
      <c r="F2" s="622"/>
      <c r="G2" s="622"/>
      <c r="H2" s="622" t="s">
        <v>960</v>
      </c>
    </row>
    <row r="3" spans="2:8" ht="12.75" customHeight="1">
      <c r="B3" s="460"/>
      <c r="C3" s="461"/>
      <c r="D3" s="623" t="s">
        <v>6</v>
      </c>
      <c r="E3" s="620" t="s">
        <v>961</v>
      </c>
      <c r="F3" s="620"/>
      <c r="G3" s="620"/>
      <c r="H3" s="620"/>
    </row>
    <row r="4" spans="2:8" ht="24">
      <c r="B4" s="462" t="s">
        <v>1162</v>
      </c>
      <c r="C4" s="461"/>
      <c r="D4" s="623"/>
      <c r="E4" s="453" t="s">
        <v>962</v>
      </c>
      <c r="F4" s="453" t="s">
        <v>990</v>
      </c>
      <c r="G4" s="453" t="s">
        <v>991</v>
      </c>
      <c r="H4" s="453" t="s">
        <v>992</v>
      </c>
    </row>
    <row r="5" spans="2:8" s="43" customFormat="1" ht="25.5" customHeight="1">
      <c r="B5" s="466">
        <v>1</v>
      </c>
      <c r="C5" s="369" t="s">
        <v>993</v>
      </c>
      <c r="D5" s="42">
        <v>168185</v>
      </c>
      <c r="E5" s="42">
        <v>111006</v>
      </c>
      <c r="F5" s="42"/>
      <c r="G5" s="42">
        <v>3398</v>
      </c>
      <c r="H5" s="42"/>
    </row>
    <row r="6" spans="2:8" s="43" customFormat="1" ht="25.5" customHeight="1">
      <c r="B6" s="16">
        <v>2</v>
      </c>
      <c r="C6" s="17" t="s">
        <v>963</v>
      </c>
      <c r="D6" s="17"/>
      <c r="E6" s="58">
        <v>6154</v>
      </c>
      <c r="F6" s="58"/>
      <c r="G6" s="58">
        <v>2292</v>
      </c>
      <c r="H6" s="58"/>
    </row>
    <row r="7" spans="2:8" s="43" customFormat="1" ht="12.75" customHeight="1">
      <c r="B7" s="463">
        <v>3</v>
      </c>
      <c r="C7" s="464" t="s">
        <v>964</v>
      </c>
      <c r="D7" s="464"/>
      <c r="E7" s="465">
        <f>+E6+E5</f>
        <v>117160</v>
      </c>
      <c r="F7" s="465"/>
      <c r="G7" s="465">
        <v>1107</v>
      </c>
      <c r="H7" s="465"/>
    </row>
    <row r="8" spans="2:8" s="43" customFormat="1" ht="12.75" customHeight="1">
      <c r="B8" s="463">
        <v>4</v>
      </c>
      <c r="C8" s="464" t="s">
        <v>965</v>
      </c>
      <c r="D8" s="464"/>
      <c r="E8" s="465">
        <v>72053</v>
      </c>
      <c r="F8" s="465"/>
      <c r="G8" s="465"/>
      <c r="H8" s="482"/>
    </row>
    <row r="9" spans="2:8" s="43" customFormat="1" ht="12.75" customHeight="1">
      <c r="B9" s="466">
        <v>5</v>
      </c>
      <c r="C9" s="467" t="s">
        <v>966</v>
      </c>
      <c r="D9" s="467"/>
      <c r="E9" s="42">
        <v>68</v>
      </c>
      <c r="F9" s="42"/>
      <c r="G9" s="42">
        <v>1103</v>
      </c>
      <c r="H9" s="483"/>
    </row>
    <row r="10" spans="2:8" s="43" customFormat="1" ht="12.75" customHeight="1">
      <c r="B10" s="466">
        <v>6</v>
      </c>
      <c r="C10" s="468" t="s">
        <v>967</v>
      </c>
      <c r="D10" s="468"/>
      <c r="E10" s="42"/>
      <c r="F10" s="42"/>
      <c r="G10" s="42"/>
      <c r="H10" s="483"/>
    </row>
    <row r="11" spans="2:8" s="43" customFormat="1" ht="12.75" customHeight="1">
      <c r="B11" s="466">
        <v>7</v>
      </c>
      <c r="C11" s="467" t="s">
        <v>968</v>
      </c>
      <c r="D11" s="467"/>
      <c r="E11" s="42"/>
      <c r="F11" s="42"/>
      <c r="G11" s="42"/>
      <c r="H11" s="483"/>
    </row>
    <row r="12" spans="2:8" s="43" customFormat="1" ht="12.75" customHeight="1">
      <c r="B12" s="466">
        <v>8</v>
      </c>
      <c r="C12" s="467" t="s">
        <v>994</v>
      </c>
      <c r="D12" s="467"/>
      <c r="E12" s="42"/>
      <c r="F12" s="42"/>
      <c r="G12" s="42"/>
      <c r="H12" s="483"/>
    </row>
    <row r="13" spans="2:8" s="43" customFormat="1" ht="12.75" customHeight="1">
      <c r="B13" s="466">
        <v>9</v>
      </c>
      <c r="C13" s="467" t="s">
        <v>995</v>
      </c>
      <c r="D13" s="467"/>
      <c r="E13" s="42"/>
      <c r="F13" s="42"/>
      <c r="G13" s="42"/>
      <c r="H13" s="483"/>
    </row>
    <row r="14" spans="2:8" s="43" customFormat="1" ht="12.75" customHeight="1">
      <c r="B14" s="466">
        <v>10</v>
      </c>
      <c r="C14" s="467" t="s">
        <v>996</v>
      </c>
      <c r="D14" s="467"/>
      <c r="E14" s="42"/>
      <c r="F14" s="42"/>
      <c r="G14" s="42"/>
      <c r="H14" s="483"/>
    </row>
    <row r="15" spans="2:8" s="43" customFormat="1" ht="12.75" customHeight="1">
      <c r="B15" s="466">
        <v>11</v>
      </c>
      <c r="C15" s="467" t="s">
        <v>997</v>
      </c>
      <c r="D15" s="369"/>
      <c r="E15" s="42"/>
      <c r="F15" s="42"/>
      <c r="G15" s="42"/>
      <c r="H15" s="483"/>
    </row>
    <row r="16" spans="2:8" s="43" customFormat="1" ht="12.75" customHeight="1">
      <c r="B16" s="19">
        <v>12</v>
      </c>
      <c r="C16" s="13" t="s">
        <v>969</v>
      </c>
      <c r="D16" s="13"/>
      <c r="E16" s="469">
        <f>SUM(E7:E15)</f>
        <v>189281</v>
      </c>
      <c r="F16" s="469"/>
      <c r="G16" s="469">
        <f>SUM(G7:G15)</f>
        <v>2210</v>
      </c>
      <c r="H16" s="469"/>
    </row>
    <row r="17" spans="3:9" s="43" customFormat="1" ht="13.5" customHeight="1"/>
    <row r="18" spans="3:9">
      <c r="C18" s="621" t="s">
        <v>1249</v>
      </c>
      <c r="D18" s="621"/>
      <c r="E18" s="621"/>
      <c r="F18" s="621"/>
      <c r="G18" s="621"/>
      <c r="H18" s="621"/>
      <c r="I18" s="621"/>
    </row>
    <row r="20" spans="3:9">
      <c r="E20" s="470"/>
      <c r="F20" s="470"/>
      <c r="G20" s="470"/>
    </row>
  </sheetData>
  <mergeCells count="4">
    <mergeCell ref="B2:H2"/>
    <mergeCell ref="E3:H3"/>
    <mergeCell ref="D3:D4"/>
    <mergeCell ref="C18:I18"/>
  </mergeCells>
  <pageMargins left="0.7" right="0.7" top="0.75" bottom="0.75" header="0.3" footer="0.3"/>
  <pageSetup paperSize="9" orientation="portrait" r:id="rId1"/>
  <ignoredErrors>
    <ignoredError sqref="G16"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91FB1-D86B-4056-A433-CC8920FD8DEB}">
  <sheetPr>
    <pageSetUpPr fitToPage="1"/>
  </sheetPr>
  <dimension ref="B1:I14"/>
  <sheetViews>
    <sheetView showGridLines="0" workbookViewId="0">
      <selection activeCell="B4" sqref="B4"/>
    </sheetView>
  </sheetViews>
  <sheetFormatPr defaultRowHeight="12.75"/>
  <cols>
    <col min="1" max="1" width="3.7109375" customWidth="1"/>
    <col min="2" max="2" width="33.7109375" customWidth="1"/>
    <col min="3" max="3" width="32.42578125" style="471" customWidth="1"/>
    <col min="4" max="6" width="17.5703125" customWidth="1"/>
    <col min="7" max="7" width="13.28515625" customWidth="1"/>
    <col min="8" max="8" width="12.5703125" customWidth="1"/>
    <col min="9" max="9" width="17.5703125" style="472" customWidth="1"/>
  </cols>
  <sheetData>
    <row r="1" spans="2:9" ht="21" customHeight="1"/>
    <row r="2" spans="2:9" ht="48" customHeight="1">
      <c r="B2" s="420" t="s">
        <v>999</v>
      </c>
      <c r="C2" s="473"/>
      <c r="D2" s="420"/>
      <c r="E2" s="420"/>
      <c r="F2" s="420"/>
    </row>
    <row r="3" spans="2:9" ht="21.75" customHeight="1">
      <c r="B3" s="474" t="s">
        <v>1247</v>
      </c>
      <c r="C3" s="475" t="s">
        <v>970</v>
      </c>
      <c r="D3" s="617" t="s">
        <v>971</v>
      </c>
      <c r="E3" s="617"/>
      <c r="F3" s="617"/>
      <c r="G3" s="617"/>
      <c r="H3" s="617"/>
      <c r="I3" s="476"/>
    </row>
    <row r="4" spans="2:9" ht="38.25" customHeight="1">
      <c r="B4" s="477" t="s">
        <v>972</v>
      </c>
      <c r="C4" s="478"/>
      <c r="D4" s="419" t="s">
        <v>973</v>
      </c>
      <c r="E4" s="419" t="s">
        <v>974</v>
      </c>
      <c r="F4" s="419" t="s">
        <v>998</v>
      </c>
      <c r="G4" s="419" t="s">
        <v>975</v>
      </c>
      <c r="H4" s="419" t="s">
        <v>976</v>
      </c>
      <c r="I4" s="378" t="s">
        <v>977</v>
      </c>
    </row>
    <row r="5" spans="2:9">
      <c r="B5" s="479" t="s">
        <v>978</v>
      </c>
      <c r="C5" s="480" t="s">
        <v>973</v>
      </c>
      <c r="D5" s="481" t="s">
        <v>979</v>
      </c>
      <c r="E5" s="481"/>
      <c r="F5" s="481"/>
      <c r="G5" s="481"/>
      <c r="H5" s="481"/>
      <c r="I5" s="481" t="s">
        <v>980</v>
      </c>
    </row>
    <row r="6" spans="2:9" s="170" customFormat="1">
      <c r="B6" s="479" t="s">
        <v>981</v>
      </c>
      <c r="C6" s="480" t="s">
        <v>973</v>
      </c>
      <c r="D6" s="481" t="s">
        <v>979</v>
      </c>
      <c r="E6" s="481"/>
      <c r="F6" s="481"/>
      <c r="G6" s="481"/>
      <c r="H6" s="481"/>
      <c r="I6" s="481" t="s">
        <v>982</v>
      </c>
    </row>
    <row r="7" spans="2:9" s="170" customFormat="1">
      <c r="B7" s="479" t="s">
        <v>983</v>
      </c>
      <c r="C7" s="480" t="s">
        <v>973</v>
      </c>
      <c r="D7" s="481" t="s">
        <v>979</v>
      </c>
      <c r="E7" s="481"/>
      <c r="F7" s="481"/>
      <c r="G7" s="481"/>
      <c r="H7" s="481"/>
      <c r="I7" s="481" t="s">
        <v>984</v>
      </c>
    </row>
    <row r="8" spans="2:9" s="170" customFormat="1">
      <c r="B8" s="479" t="s">
        <v>985</v>
      </c>
      <c r="C8" s="480" t="s">
        <v>973</v>
      </c>
      <c r="D8" s="481" t="s">
        <v>979</v>
      </c>
      <c r="E8" s="481"/>
      <c r="F8" s="481"/>
      <c r="G8" s="481"/>
      <c r="H8" s="481"/>
      <c r="I8" s="481" t="s">
        <v>980</v>
      </c>
    </row>
    <row r="9" spans="2:9" s="170" customFormat="1">
      <c r="B9" s="479" t="s">
        <v>986</v>
      </c>
      <c r="C9" s="480" t="s">
        <v>975</v>
      </c>
      <c r="D9" s="481"/>
      <c r="E9" s="481"/>
      <c r="F9" s="481"/>
      <c r="G9" s="481" t="s">
        <v>979</v>
      </c>
      <c r="H9" s="481"/>
      <c r="I9" s="481" t="s">
        <v>987</v>
      </c>
    </row>
    <row r="14" spans="2:9">
      <c r="B14" t="s">
        <v>4</v>
      </c>
    </row>
  </sheetData>
  <mergeCells count="1">
    <mergeCell ref="D3:H3"/>
  </mergeCells>
  <conditionalFormatting sqref="C3:D3 C5:I9">
    <cfRule type="cellIs" dxfId="136" priority="8" stopIfTrue="1" operator="lessThan">
      <formula>0</formula>
    </cfRule>
  </conditionalFormatting>
  <conditionalFormatting sqref="D4:F4">
    <cfRule type="cellIs" dxfId="135" priority="7" stopIfTrue="1" operator="lessThan">
      <formula>0</formula>
    </cfRule>
  </conditionalFormatting>
  <conditionalFormatting sqref="G4">
    <cfRule type="cellIs" dxfId="134" priority="5" stopIfTrue="1" operator="lessThan">
      <formula>0</formula>
    </cfRule>
  </conditionalFormatting>
  <conditionalFormatting sqref="H4">
    <cfRule type="cellIs" dxfId="133" priority="3" stopIfTrue="1" operator="lessThan">
      <formula>0</formula>
    </cfRule>
  </conditionalFormatting>
  <conditionalFormatting sqref="I4">
    <cfRule type="cellIs" dxfId="132" priority="1" stopIfTrue="1" operator="lessThan">
      <formula>0</formula>
    </cfRule>
  </conditionalFormatting>
  <pageMargins left="0.70866141732283472" right="0.70866141732283472" top="0.74803149606299213" bottom="0.74803149606299213" header="0.31496062992125984" footer="0.31496062992125984"/>
  <pageSetup paperSize="9" scale="6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Ark4"/>
  <dimension ref="B1:K122"/>
  <sheetViews>
    <sheetView workbookViewId="0">
      <selection activeCell="J111" sqref="J111"/>
    </sheetView>
  </sheetViews>
  <sheetFormatPr defaultColWidth="9.140625" defaultRowHeight="12"/>
  <cols>
    <col min="1" max="1" width="3.7109375" style="38" customWidth="1"/>
    <col min="2" max="2" width="8.7109375" style="51" customWidth="1"/>
    <col min="3" max="3" width="75.42578125" style="38" customWidth="1"/>
    <col min="4" max="4" width="19.85546875" style="38" customWidth="1"/>
    <col min="5" max="5" width="2" style="38" customWidth="1"/>
    <col min="6" max="6" width="27.85546875" style="38" customWidth="1"/>
    <col min="7" max="7" width="9.140625" style="38" customWidth="1"/>
    <col min="8" max="16384" width="9.140625" style="38"/>
  </cols>
  <sheetData>
    <row r="1" spans="2:9" ht="21" customHeight="1"/>
    <row r="2" spans="2:9" ht="48" customHeight="1">
      <c r="B2" s="140" t="s">
        <v>485</v>
      </c>
      <c r="I2" s="141"/>
    </row>
    <row r="3" spans="2:9" s="20" customFormat="1" ht="50.25" customHeight="1">
      <c r="B3" s="142" t="s">
        <v>354</v>
      </c>
      <c r="C3" s="15"/>
      <c r="D3" s="205" t="s">
        <v>1237</v>
      </c>
      <c r="E3" s="127"/>
      <c r="F3" s="127" t="s">
        <v>196</v>
      </c>
    </row>
    <row r="4" spans="2:9" ht="12.75">
      <c r="B4" s="387" t="s">
        <v>811</v>
      </c>
      <c r="C4" s="384"/>
      <c r="D4" s="385"/>
      <c r="E4" s="386"/>
      <c r="F4" s="386"/>
    </row>
    <row r="5" spans="2:9" s="166" customFormat="1">
      <c r="B5" s="51">
        <v>1</v>
      </c>
      <c r="C5" s="54" t="s">
        <v>821</v>
      </c>
      <c r="D5" s="143">
        <v>596.76319999999998</v>
      </c>
      <c r="E5" s="143"/>
      <c r="F5" s="54" t="s">
        <v>198</v>
      </c>
    </row>
    <row r="6" spans="2:9" s="166" customFormat="1">
      <c r="B6" s="172"/>
      <c r="C6" s="173" t="s">
        <v>822</v>
      </c>
      <c r="D6" s="174">
        <v>596.76319999999998</v>
      </c>
      <c r="E6" s="174"/>
      <c r="F6" s="173" t="s">
        <v>199</v>
      </c>
    </row>
    <row r="7" spans="2:9" s="166" customFormat="1">
      <c r="B7" s="172"/>
      <c r="C7" s="173" t="s">
        <v>823</v>
      </c>
      <c r="D7" s="174"/>
      <c r="E7" s="174"/>
      <c r="F7" s="173" t="s">
        <v>199</v>
      </c>
    </row>
    <row r="8" spans="2:9">
      <c r="B8" s="172"/>
      <c r="C8" s="173" t="s">
        <v>824</v>
      </c>
      <c r="D8" s="174"/>
      <c r="E8" s="174"/>
      <c r="F8" s="173" t="s">
        <v>199</v>
      </c>
    </row>
    <row r="9" spans="2:9">
      <c r="B9" s="51">
        <v>2</v>
      </c>
      <c r="C9" s="54" t="s">
        <v>825</v>
      </c>
      <c r="D9" s="143">
        <v>10533.90440892</v>
      </c>
      <c r="E9" s="143"/>
      <c r="F9" s="54" t="s">
        <v>200</v>
      </c>
    </row>
    <row r="10" spans="2:9">
      <c r="B10" s="51">
        <v>3</v>
      </c>
      <c r="C10" s="54" t="s">
        <v>826</v>
      </c>
      <c r="D10" s="143">
        <v>559.96625700000004</v>
      </c>
      <c r="E10" s="143"/>
      <c r="F10" s="54" t="s">
        <v>201</v>
      </c>
    </row>
    <row r="11" spans="2:9">
      <c r="B11" s="51" t="s">
        <v>819</v>
      </c>
      <c r="C11" s="54" t="s">
        <v>202</v>
      </c>
      <c r="D11" s="143"/>
      <c r="E11" s="143"/>
      <c r="F11" s="54" t="s">
        <v>203</v>
      </c>
    </row>
    <row r="12" spans="2:9" ht="24">
      <c r="B12" s="51">
        <v>4</v>
      </c>
      <c r="C12" s="54" t="s">
        <v>827</v>
      </c>
      <c r="D12" s="143"/>
      <c r="E12" s="143"/>
      <c r="F12" s="54" t="s">
        <v>204</v>
      </c>
    </row>
    <row r="13" spans="2:9">
      <c r="C13" s="54" t="s">
        <v>207</v>
      </c>
      <c r="D13" s="143"/>
      <c r="E13" s="143"/>
      <c r="F13" s="54" t="s">
        <v>206</v>
      </c>
    </row>
    <row r="14" spans="2:9">
      <c r="B14" s="51">
        <v>5</v>
      </c>
      <c r="C14" s="54" t="s">
        <v>828</v>
      </c>
      <c r="D14" s="143"/>
      <c r="E14" s="143"/>
      <c r="F14" s="54" t="s">
        <v>208</v>
      </c>
    </row>
    <row r="15" spans="2:9" ht="12.75" customHeight="1">
      <c r="B15" s="51" t="s">
        <v>820</v>
      </c>
      <c r="C15" s="54" t="s">
        <v>210</v>
      </c>
      <c r="D15" s="143"/>
      <c r="E15" s="143"/>
      <c r="F15" s="54" t="s">
        <v>209</v>
      </c>
    </row>
    <row r="16" spans="2:9">
      <c r="B16" s="59">
        <v>6</v>
      </c>
      <c r="C16" s="144" t="s">
        <v>210</v>
      </c>
      <c r="D16" s="145">
        <f>SUM(D5:D15)-D6</f>
        <v>11690.633865920001</v>
      </c>
      <c r="E16" s="145"/>
      <c r="F16" s="155"/>
    </row>
    <row r="17" spans="2:6" ht="12.75">
      <c r="B17" s="387" t="s">
        <v>812</v>
      </c>
      <c r="C17" s="384"/>
      <c r="D17" s="385"/>
      <c r="E17" s="386"/>
      <c r="F17" s="386"/>
    </row>
    <row r="18" spans="2:6">
      <c r="B18" s="138">
        <v>7</v>
      </c>
      <c r="C18" s="128" t="s">
        <v>211</v>
      </c>
      <c r="D18" s="143">
        <v>-72.982715839999997</v>
      </c>
      <c r="E18" s="143"/>
      <c r="F18" s="54" t="s">
        <v>212</v>
      </c>
    </row>
    <row r="19" spans="2:6">
      <c r="B19" s="138">
        <v>8</v>
      </c>
      <c r="C19" s="128" t="s">
        <v>213</v>
      </c>
      <c r="D19" s="143">
        <v>-350.93929451999998</v>
      </c>
      <c r="E19" s="143"/>
      <c r="F19" s="54" t="s">
        <v>214</v>
      </c>
    </row>
    <row r="20" spans="2:6">
      <c r="B20" s="138">
        <v>9</v>
      </c>
      <c r="C20" s="128" t="s">
        <v>215</v>
      </c>
      <c r="D20" s="143"/>
      <c r="E20" s="143"/>
      <c r="F20" s="54"/>
    </row>
    <row r="21" spans="2:6" ht="36">
      <c r="B21" s="138">
        <v>10</v>
      </c>
      <c r="C21" s="128" t="s">
        <v>830</v>
      </c>
      <c r="D21" s="388">
        <v>0</v>
      </c>
      <c r="E21" s="143"/>
      <c r="F21" s="54" t="s">
        <v>216</v>
      </c>
    </row>
    <row r="22" spans="2:6">
      <c r="B22" s="138">
        <v>11</v>
      </c>
      <c r="C22" s="128" t="s">
        <v>217</v>
      </c>
      <c r="D22" s="143"/>
      <c r="E22" s="143"/>
      <c r="F22" s="54" t="s">
        <v>218</v>
      </c>
    </row>
    <row r="23" spans="2:6">
      <c r="B23" s="138">
        <v>12</v>
      </c>
      <c r="C23" s="128" t="s">
        <v>219</v>
      </c>
      <c r="D23" s="143"/>
      <c r="E23" s="143"/>
      <c r="F23" s="54" t="s">
        <v>220</v>
      </c>
    </row>
    <row r="24" spans="2:6">
      <c r="B24" s="138">
        <v>13</v>
      </c>
      <c r="C24" s="128" t="s">
        <v>221</v>
      </c>
      <c r="D24" s="143"/>
      <c r="E24" s="143"/>
      <c r="F24" s="54" t="s">
        <v>222</v>
      </c>
    </row>
    <row r="25" spans="2:6">
      <c r="B25" s="138">
        <v>14</v>
      </c>
      <c r="C25" s="128" t="s">
        <v>223</v>
      </c>
      <c r="D25" s="143"/>
      <c r="E25" s="143"/>
      <c r="F25" s="54" t="s">
        <v>224</v>
      </c>
    </row>
    <row r="26" spans="2:6">
      <c r="B26" s="138">
        <v>15</v>
      </c>
      <c r="C26" s="128" t="s">
        <v>225</v>
      </c>
      <c r="D26" s="143"/>
      <c r="E26" s="143"/>
      <c r="F26" s="54" t="s">
        <v>226</v>
      </c>
    </row>
    <row r="27" spans="2:6">
      <c r="B27" s="138">
        <v>16</v>
      </c>
      <c r="C27" s="128" t="s">
        <v>227</v>
      </c>
      <c r="D27" s="143"/>
      <c r="E27" s="143"/>
      <c r="F27" s="54" t="s">
        <v>228</v>
      </c>
    </row>
    <row r="28" spans="2:6" ht="36">
      <c r="B28" s="138">
        <v>17</v>
      </c>
      <c r="C28" s="128" t="s">
        <v>229</v>
      </c>
      <c r="D28" s="143"/>
      <c r="E28" s="143"/>
      <c r="F28" s="54" t="s">
        <v>230</v>
      </c>
    </row>
    <row r="29" spans="2:6" ht="36">
      <c r="B29" s="138">
        <v>18</v>
      </c>
      <c r="C29" s="128" t="s">
        <v>231</v>
      </c>
      <c r="D29" s="143"/>
      <c r="E29" s="143"/>
      <c r="F29" s="54" t="s">
        <v>232</v>
      </c>
    </row>
    <row r="30" spans="2:6" ht="36">
      <c r="B30" s="138">
        <v>19</v>
      </c>
      <c r="C30" s="128" t="s">
        <v>233</v>
      </c>
      <c r="D30" s="143">
        <v>-1072.0613302445001</v>
      </c>
      <c r="E30" s="143"/>
      <c r="F30" s="54" t="s">
        <v>234</v>
      </c>
    </row>
    <row r="31" spans="2:6">
      <c r="B31" s="138">
        <v>20</v>
      </c>
      <c r="C31" s="128" t="s">
        <v>215</v>
      </c>
      <c r="D31" s="143"/>
      <c r="E31" s="143"/>
      <c r="F31" s="54"/>
    </row>
    <row r="32" spans="2:6" ht="24">
      <c r="B32" s="138" t="s">
        <v>194</v>
      </c>
      <c r="C32" s="128" t="s">
        <v>235</v>
      </c>
      <c r="D32" s="143"/>
      <c r="E32" s="143"/>
      <c r="F32" s="54" t="s">
        <v>236</v>
      </c>
    </row>
    <row r="33" spans="2:11">
      <c r="B33" s="138" t="s">
        <v>195</v>
      </c>
      <c r="C33" s="389" t="s">
        <v>831</v>
      </c>
      <c r="D33" s="143"/>
      <c r="E33" s="143"/>
      <c r="F33" s="54" t="s">
        <v>237</v>
      </c>
    </row>
    <row r="34" spans="2:11" ht="48">
      <c r="B34" s="138" t="s">
        <v>238</v>
      </c>
      <c r="C34" s="389" t="s">
        <v>832</v>
      </c>
      <c r="D34" s="143"/>
      <c r="E34" s="143"/>
      <c r="F34" s="54" t="s">
        <v>239</v>
      </c>
    </row>
    <row r="35" spans="2:11">
      <c r="B35" s="138" t="s">
        <v>240</v>
      </c>
      <c r="C35" s="389" t="s">
        <v>833</v>
      </c>
      <c r="D35" s="143"/>
      <c r="E35" s="143"/>
      <c r="F35" s="54" t="s">
        <v>241</v>
      </c>
    </row>
    <row r="36" spans="2:11" ht="24">
      <c r="B36" s="138">
        <v>21</v>
      </c>
      <c r="C36" s="128" t="s">
        <v>242</v>
      </c>
      <c r="D36" s="143"/>
      <c r="E36" s="143"/>
      <c r="F36" s="54" t="s">
        <v>243</v>
      </c>
    </row>
    <row r="37" spans="2:11">
      <c r="B37" s="138">
        <v>22</v>
      </c>
      <c r="C37" s="128" t="s">
        <v>834</v>
      </c>
      <c r="D37" s="143"/>
      <c r="E37" s="143"/>
      <c r="F37" s="54" t="s">
        <v>244</v>
      </c>
    </row>
    <row r="38" spans="2:11" ht="24">
      <c r="B38" s="138">
        <v>23</v>
      </c>
      <c r="C38" s="390" t="s">
        <v>245</v>
      </c>
      <c r="D38" s="143"/>
      <c r="E38" s="143"/>
      <c r="F38" s="54" t="s">
        <v>246</v>
      </c>
    </row>
    <row r="39" spans="2:11">
      <c r="B39" s="138">
        <v>24</v>
      </c>
      <c r="C39" s="128" t="s">
        <v>215</v>
      </c>
      <c r="D39" s="143"/>
      <c r="E39" s="143"/>
      <c r="F39" s="54"/>
    </row>
    <row r="40" spans="2:11" ht="24">
      <c r="B40" s="138">
        <v>25</v>
      </c>
      <c r="C40" s="390" t="s">
        <v>247</v>
      </c>
      <c r="D40" s="143"/>
      <c r="E40" s="143"/>
      <c r="F40" s="54" t="s">
        <v>243</v>
      </c>
      <c r="K40" s="146"/>
    </row>
    <row r="41" spans="2:11">
      <c r="B41" s="138" t="s">
        <v>248</v>
      </c>
      <c r="C41" s="128" t="s">
        <v>249</v>
      </c>
      <c r="D41" s="143"/>
      <c r="E41" s="143"/>
      <c r="F41" s="54" t="s">
        <v>250</v>
      </c>
    </row>
    <row r="42" spans="2:11" ht="36">
      <c r="B42" s="138" t="s">
        <v>251</v>
      </c>
      <c r="C42" s="128" t="s">
        <v>835</v>
      </c>
      <c r="D42" s="143"/>
      <c r="E42" s="143"/>
      <c r="F42" s="54" t="s">
        <v>252</v>
      </c>
    </row>
    <row r="43" spans="2:11">
      <c r="B43" s="138">
        <v>26</v>
      </c>
      <c r="C43" s="128" t="s">
        <v>215</v>
      </c>
      <c r="D43" s="143"/>
      <c r="E43" s="143"/>
      <c r="F43" s="54"/>
    </row>
    <row r="44" spans="2:11">
      <c r="B44" s="138">
        <v>27</v>
      </c>
      <c r="C44" s="128" t="s">
        <v>253</v>
      </c>
      <c r="D44" s="143"/>
      <c r="E44" s="143"/>
      <c r="F44" s="54" t="s">
        <v>254</v>
      </c>
    </row>
    <row r="45" spans="2:11" ht="12.75" customHeight="1">
      <c r="B45" s="138" t="s">
        <v>255</v>
      </c>
      <c r="C45" s="128" t="s">
        <v>256</v>
      </c>
      <c r="D45" s="143">
        <v>88.929539000000005</v>
      </c>
      <c r="E45" s="143"/>
      <c r="F45" s="54"/>
    </row>
    <row r="46" spans="2:11" ht="12.75" customHeight="1">
      <c r="B46" s="138" t="s">
        <v>829</v>
      </c>
      <c r="C46" s="128" t="s">
        <v>836</v>
      </c>
      <c r="D46" s="143">
        <v>-6.3928330000000004</v>
      </c>
      <c r="E46" s="143"/>
      <c r="F46" s="367"/>
    </row>
    <row r="47" spans="2:11" ht="12.75" customHeight="1">
      <c r="B47" s="59">
        <v>28</v>
      </c>
      <c r="C47" s="144" t="s">
        <v>257</v>
      </c>
      <c r="D47" s="145">
        <f>SUM(D18:D46)</f>
        <v>-1413.4466346045001</v>
      </c>
      <c r="E47" s="145"/>
      <c r="F47" s="155"/>
    </row>
    <row r="48" spans="2:11">
      <c r="B48" s="59">
        <v>29</v>
      </c>
      <c r="C48" s="144" t="s">
        <v>258</v>
      </c>
      <c r="D48" s="145">
        <f>+D47+D16</f>
        <v>10277.1872313155</v>
      </c>
      <c r="E48" s="145"/>
      <c r="F48" s="155"/>
    </row>
    <row r="49" spans="2:6" ht="12.75">
      <c r="B49" s="387" t="s">
        <v>813</v>
      </c>
      <c r="C49" s="384"/>
      <c r="D49" s="385"/>
      <c r="E49" s="386"/>
      <c r="F49" s="386"/>
    </row>
    <row r="50" spans="2:6">
      <c r="B50" s="138">
        <v>30</v>
      </c>
      <c r="C50" s="54" t="s">
        <v>197</v>
      </c>
      <c r="D50" s="143">
        <v>799.40224999999998</v>
      </c>
      <c r="E50" s="143"/>
      <c r="F50" s="147" t="s">
        <v>259</v>
      </c>
    </row>
    <row r="51" spans="2:6">
      <c r="B51" s="138">
        <v>31</v>
      </c>
      <c r="C51" s="391" t="s">
        <v>260</v>
      </c>
      <c r="D51" s="143"/>
      <c r="E51" s="143"/>
      <c r="F51" s="147"/>
    </row>
    <row r="52" spans="2:6">
      <c r="B52" s="138">
        <v>32</v>
      </c>
      <c r="C52" s="391" t="s">
        <v>261</v>
      </c>
      <c r="D52" s="143"/>
      <c r="E52" s="143"/>
      <c r="F52" s="147"/>
    </row>
    <row r="53" spans="2:6" ht="24">
      <c r="B53" s="138">
        <v>33</v>
      </c>
      <c r="C53" s="54" t="s">
        <v>262</v>
      </c>
      <c r="D53" s="143"/>
      <c r="E53" s="143"/>
      <c r="F53" s="147" t="s">
        <v>263</v>
      </c>
    </row>
    <row r="54" spans="2:6">
      <c r="B54" s="138"/>
      <c r="C54" s="54" t="s">
        <v>205</v>
      </c>
      <c r="D54" s="143"/>
      <c r="E54" s="143"/>
      <c r="F54" s="147"/>
    </row>
    <row r="55" spans="2:6" ht="24">
      <c r="B55" s="138">
        <v>34</v>
      </c>
      <c r="C55" s="54" t="s">
        <v>264</v>
      </c>
      <c r="D55" s="143"/>
      <c r="E55" s="143"/>
      <c r="F55" s="147" t="s">
        <v>265</v>
      </c>
    </row>
    <row r="56" spans="2:6" ht="12.75" customHeight="1">
      <c r="B56" s="138">
        <v>35</v>
      </c>
      <c r="C56" s="391" t="s">
        <v>266</v>
      </c>
      <c r="D56" s="143"/>
      <c r="E56" s="143"/>
      <c r="F56" s="54" t="s">
        <v>263</v>
      </c>
    </row>
    <row r="57" spans="2:6">
      <c r="B57" s="59">
        <v>36</v>
      </c>
      <c r="C57" s="144" t="s">
        <v>267</v>
      </c>
      <c r="D57" s="145">
        <f>SUM(D50:D56)</f>
        <v>799.40224999999998</v>
      </c>
      <c r="E57" s="145"/>
      <c r="F57" s="155"/>
    </row>
    <row r="58" spans="2:6" ht="12.75">
      <c r="B58" s="387" t="s">
        <v>814</v>
      </c>
      <c r="C58" s="384"/>
      <c r="D58" s="385"/>
      <c r="E58" s="386"/>
      <c r="F58" s="386"/>
    </row>
    <row r="59" spans="2:6">
      <c r="B59" s="138">
        <v>37</v>
      </c>
      <c r="C59" s="54" t="s">
        <v>268</v>
      </c>
      <c r="D59" s="143"/>
      <c r="E59" s="143"/>
      <c r="F59" s="147" t="s">
        <v>269</v>
      </c>
    </row>
    <row r="60" spans="2:6" ht="36">
      <c r="B60" s="138">
        <v>38</v>
      </c>
      <c r="C60" s="54" t="s">
        <v>270</v>
      </c>
      <c r="D60" s="143"/>
      <c r="E60" s="143"/>
      <c r="F60" s="147" t="s">
        <v>271</v>
      </c>
    </row>
    <row r="61" spans="2:6" ht="36">
      <c r="B61" s="138">
        <v>39</v>
      </c>
      <c r="C61" s="54" t="s">
        <v>272</v>
      </c>
      <c r="D61" s="143"/>
      <c r="E61" s="143"/>
      <c r="F61" s="147" t="s">
        <v>273</v>
      </c>
    </row>
    <row r="62" spans="2:6" ht="36">
      <c r="B62" s="138">
        <v>40</v>
      </c>
      <c r="C62" s="54" t="s">
        <v>274</v>
      </c>
      <c r="D62" s="143"/>
      <c r="E62" s="143"/>
      <c r="F62" s="147" t="s">
        <v>275</v>
      </c>
    </row>
    <row r="63" spans="2:6">
      <c r="B63" s="138">
        <v>41</v>
      </c>
      <c r="C63" s="54" t="s">
        <v>215</v>
      </c>
      <c r="D63" s="148"/>
      <c r="E63" s="148"/>
      <c r="F63" s="147"/>
    </row>
    <row r="64" spans="2:6" ht="12.75" customHeight="1">
      <c r="B64" s="138">
        <v>42</v>
      </c>
      <c r="C64" s="54" t="s">
        <v>276</v>
      </c>
      <c r="D64" s="148"/>
      <c r="E64" s="148"/>
      <c r="F64" s="147" t="s">
        <v>277</v>
      </c>
    </row>
    <row r="65" spans="2:8" ht="12.75" customHeight="1">
      <c r="B65" s="138" t="s">
        <v>837</v>
      </c>
      <c r="C65" s="367" t="s">
        <v>838</v>
      </c>
      <c r="D65" s="148"/>
      <c r="E65" s="148"/>
      <c r="F65" s="147"/>
    </row>
    <row r="66" spans="2:8" ht="12.75" customHeight="1">
      <c r="B66" s="59">
        <v>43</v>
      </c>
      <c r="C66" s="144" t="s">
        <v>278</v>
      </c>
      <c r="D66" s="145">
        <f>SUM(D59:D65)</f>
        <v>0</v>
      </c>
      <c r="E66" s="145"/>
      <c r="F66" s="156"/>
    </row>
    <row r="67" spans="2:8" ht="12.75" customHeight="1">
      <c r="B67" s="59">
        <v>44</v>
      </c>
      <c r="C67" s="144" t="s">
        <v>279</v>
      </c>
      <c r="D67" s="145">
        <f>+D66+D57</f>
        <v>799.40224999999998</v>
      </c>
      <c r="E67" s="145"/>
      <c r="F67" s="155"/>
    </row>
    <row r="68" spans="2:8">
      <c r="B68" s="59">
        <v>45</v>
      </c>
      <c r="C68" s="144" t="s">
        <v>280</v>
      </c>
      <c r="D68" s="145">
        <f>+D67+D48</f>
        <v>11076.589481315499</v>
      </c>
      <c r="E68" s="145"/>
      <c r="F68" s="155"/>
    </row>
    <row r="69" spans="2:8">
      <c r="B69" s="138">
        <v>46</v>
      </c>
      <c r="C69" s="128" t="s">
        <v>197</v>
      </c>
      <c r="D69" s="143">
        <v>1801.98143106</v>
      </c>
      <c r="E69" s="143"/>
      <c r="F69" s="54" t="s">
        <v>281</v>
      </c>
    </row>
    <row r="70" spans="2:8" ht="24">
      <c r="B70" s="138">
        <v>47</v>
      </c>
      <c r="C70" s="128" t="s">
        <v>847</v>
      </c>
      <c r="D70" s="143"/>
      <c r="E70" s="143"/>
      <c r="F70" s="54" t="s">
        <v>282</v>
      </c>
    </row>
    <row r="71" spans="2:8">
      <c r="B71" s="138" t="s">
        <v>818</v>
      </c>
      <c r="C71" s="128" t="s">
        <v>848</v>
      </c>
      <c r="D71" s="143"/>
      <c r="E71" s="143"/>
      <c r="F71" s="54" t="s">
        <v>283</v>
      </c>
    </row>
    <row r="72" spans="2:8">
      <c r="B72" s="138" t="s">
        <v>817</v>
      </c>
      <c r="C72" s="128" t="s">
        <v>849</v>
      </c>
      <c r="D72" s="143"/>
      <c r="E72" s="143"/>
      <c r="F72" s="367"/>
    </row>
    <row r="73" spans="2:8" ht="36">
      <c r="B73" s="138">
        <v>48</v>
      </c>
      <c r="C73" s="128" t="s">
        <v>850</v>
      </c>
      <c r="D73" s="143"/>
      <c r="E73" s="143"/>
      <c r="F73" s="54" t="s">
        <v>284</v>
      </c>
    </row>
    <row r="74" spans="2:8">
      <c r="B74" s="138">
        <v>49</v>
      </c>
      <c r="C74" s="390" t="s">
        <v>266</v>
      </c>
      <c r="D74" s="143"/>
      <c r="E74" s="143"/>
      <c r="F74" s="54" t="s">
        <v>282</v>
      </c>
      <c r="H74" s="149"/>
    </row>
    <row r="75" spans="2:8">
      <c r="B75" s="138">
        <v>50</v>
      </c>
      <c r="C75" s="128" t="s">
        <v>285</v>
      </c>
      <c r="D75" s="143">
        <v>203.52983354221698</v>
      </c>
      <c r="E75" s="143"/>
      <c r="F75" s="54" t="s">
        <v>286</v>
      </c>
    </row>
    <row r="76" spans="2:8">
      <c r="B76" s="59">
        <v>51</v>
      </c>
      <c r="C76" s="144" t="s">
        <v>287</v>
      </c>
      <c r="D76" s="145">
        <f>SUM(D69:D75)</f>
        <v>2005.5112646022169</v>
      </c>
      <c r="E76" s="145"/>
      <c r="F76" s="155"/>
    </row>
    <row r="77" spans="2:8" ht="12.75">
      <c r="B77" s="387" t="s">
        <v>815</v>
      </c>
      <c r="C77" s="384"/>
      <c r="D77" s="385"/>
      <c r="E77" s="386"/>
      <c r="F77" s="386"/>
    </row>
    <row r="78" spans="2:8" ht="24">
      <c r="B78" s="138">
        <v>52</v>
      </c>
      <c r="C78" s="128" t="s">
        <v>844</v>
      </c>
      <c r="D78" s="143"/>
      <c r="E78" s="143"/>
      <c r="F78" s="54" t="s">
        <v>288</v>
      </c>
    </row>
    <row r="79" spans="2:8" ht="36">
      <c r="B79" s="138">
        <v>53</v>
      </c>
      <c r="C79" s="128" t="s">
        <v>845</v>
      </c>
      <c r="D79" s="143"/>
      <c r="E79" s="143"/>
      <c r="F79" s="54" t="s">
        <v>289</v>
      </c>
    </row>
    <row r="80" spans="2:8" ht="36">
      <c r="B80" s="138">
        <v>54</v>
      </c>
      <c r="C80" s="128" t="s">
        <v>846</v>
      </c>
      <c r="D80" s="143"/>
      <c r="E80" s="143"/>
      <c r="F80" s="54" t="s">
        <v>290</v>
      </c>
    </row>
    <row r="81" spans="2:10">
      <c r="B81" s="138" t="s">
        <v>839</v>
      </c>
      <c r="C81" s="367" t="s">
        <v>215</v>
      </c>
      <c r="D81" s="143"/>
      <c r="E81" s="143"/>
      <c r="F81" s="367"/>
    </row>
    <row r="82" spans="2:10" ht="36">
      <c r="B82" s="138">
        <v>55</v>
      </c>
      <c r="C82" s="128" t="s">
        <v>291</v>
      </c>
      <c r="D82" s="143"/>
      <c r="E82" s="143"/>
      <c r="F82" s="54" t="s">
        <v>292</v>
      </c>
    </row>
    <row r="83" spans="2:10" ht="12.75" customHeight="1">
      <c r="B83" s="138">
        <v>56</v>
      </c>
      <c r="C83" s="367" t="s">
        <v>215</v>
      </c>
      <c r="D83" s="143"/>
      <c r="E83" s="143"/>
      <c r="F83" s="54"/>
    </row>
    <row r="84" spans="2:10" ht="24">
      <c r="B84" s="138" t="s">
        <v>840</v>
      </c>
      <c r="C84" s="128" t="s">
        <v>851</v>
      </c>
      <c r="D84" s="143"/>
      <c r="E84" s="143"/>
      <c r="F84" s="367"/>
    </row>
    <row r="85" spans="2:10">
      <c r="B85" s="138" t="s">
        <v>841</v>
      </c>
      <c r="C85" s="128" t="s">
        <v>852</v>
      </c>
      <c r="D85" s="143"/>
      <c r="E85" s="143"/>
      <c r="F85" s="367"/>
    </row>
    <row r="86" spans="2:10" ht="12.75" customHeight="1">
      <c r="B86" s="59">
        <v>57</v>
      </c>
      <c r="C86" s="144" t="s">
        <v>293</v>
      </c>
      <c r="D86" s="145">
        <f>SUM(D78:D83)</f>
        <v>0</v>
      </c>
      <c r="E86" s="145"/>
      <c r="F86" s="155"/>
    </row>
    <row r="87" spans="2:10" ht="12.75" customHeight="1">
      <c r="B87" s="59">
        <v>58</v>
      </c>
      <c r="C87" s="144" t="s">
        <v>842</v>
      </c>
      <c r="D87" s="145">
        <f>+D86+D76</f>
        <v>2005.5112646022169</v>
      </c>
      <c r="E87" s="145"/>
      <c r="F87" s="155"/>
      <c r="J87" s="38" t="s">
        <v>4</v>
      </c>
    </row>
    <row r="88" spans="2:10" ht="12.75" customHeight="1">
      <c r="B88" s="59">
        <v>59</v>
      </c>
      <c r="C88" s="144" t="s">
        <v>294</v>
      </c>
      <c r="D88" s="145">
        <f>+D87+D68</f>
        <v>13082.100745917716</v>
      </c>
      <c r="E88" s="145"/>
      <c r="F88" s="155"/>
    </row>
    <row r="89" spans="2:10" ht="12.75" customHeight="1">
      <c r="B89" s="59">
        <v>60</v>
      </c>
      <c r="C89" s="144" t="s">
        <v>843</v>
      </c>
      <c r="D89" s="145">
        <v>57414.514861082156</v>
      </c>
      <c r="E89" s="145"/>
      <c r="F89" s="155"/>
    </row>
    <row r="90" spans="2:10" ht="12.75">
      <c r="B90" s="387" t="s">
        <v>853</v>
      </c>
      <c r="C90" s="384"/>
      <c r="D90" s="385"/>
      <c r="E90" s="386"/>
      <c r="F90" s="386"/>
    </row>
    <row r="91" spans="2:10">
      <c r="B91" s="138">
        <v>61</v>
      </c>
      <c r="C91" s="128" t="s">
        <v>856</v>
      </c>
      <c r="D91" s="150">
        <v>0.17899980965060433</v>
      </c>
      <c r="E91" s="150"/>
      <c r="F91" s="54" t="s">
        <v>295</v>
      </c>
    </row>
    <row r="92" spans="2:10">
      <c r="B92" s="138">
        <v>62</v>
      </c>
      <c r="C92" s="128" t="s">
        <v>316</v>
      </c>
      <c r="D92" s="150">
        <v>0.19292315729072984</v>
      </c>
      <c r="E92" s="150"/>
      <c r="F92" s="54" t="s">
        <v>296</v>
      </c>
    </row>
    <row r="93" spans="2:10">
      <c r="B93" s="138">
        <v>63</v>
      </c>
      <c r="C93" s="128" t="s">
        <v>857</v>
      </c>
      <c r="D93" s="150">
        <v>0.22785354500635666</v>
      </c>
      <c r="E93" s="150"/>
      <c r="F93" s="54" t="s">
        <v>297</v>
      </c>
    </row>
    <row r="94" spans="2:10">
      <c r="B94" s="138">
        <v>64</v>
      </c>
      <c r="C94" s="128" t="s">
        <v>858</v>
      </c>
      <c r="D94" s="150">
        <v>9.4694584307114193E-2</v>
      </c>
      <c r="E94" s="150"/>
      <c r="F94" s="54" t="s">
        <v>298</v>
      </c>
    </row>
    <row r="95" spans="2:10">
      <c r="B95" s="138">
        <v>65</v>
      </c>
      <c r="C95" s="128" t="s">
        <v>859</v>
      </c>
      <c r="D95" s="150">
        <v>2.5000000000000001E-2</v>
      </c>
      <c r="E95" s="150"/>
      <c r="F95" s="54"/>
    </row>
    <row r="96" spans="2:10">
      <c r="B96" s="138">
        <v>66</v>
      </c>
      <c r="C96" s="128" t="s">
        <v>860</v>
      </c>
      <c r="D96" s="150">
        <v>1.7254992093846414E-5</v>
      </c>
      <c r="E96" s="150"/>
      <c r="F96" s="54"/>
    </row>
    <row r="97" spans="2:7">
      <c r="B97" s="138">
        <v>67</v>
      </c>
      <c r="C97" s="128" t="s">
        <v>861</v>
      </c>
      <c r="D97" s="150">
        <v>0.01</v>
      </c>
      <c r="E97" s="150"/>
      <c r="F97" s="54"/>
    </row>
    <row r="98" spans="2:7" ht="24">
      <c r="B98" s="138" t="s">
        <v>854</v>
      </c>
      <c r="C98" s="128" t="s">
        <v>862</v>
      </c>
      <c r="D98" s="150"/>
      <c r="E98" s="150"/>
      <c r="F98" s="54"/>
      <c r="G98" s="141"/>
    </row>
    <row r="99" spans="2:7" ht="24">
      <c r="B99" s="138" t="s">
        <v>855</v>
      </c>
      <c r="C99" s="128" t="s">
        <v>816</v>
      </c>
      <c r="D99" s="150"/>
      <c r="E99" s="150"/>
      <c r="F99" s="367"/>
      <c r="G99" s="141"/>
    </row>
    <row r="100" spans="2:7" ht="24">
      <c r="B100" s="59">
        <v>68</v>
      </c>
      <c r="C100" s="144" t="s">
        <v>863</v>
      </c>
      <c r="D100" s="264">
        <v>0.13399980965060432</v>
      </c>
      <c r="E100" s="145"/>
      <c r="F100" s="155" t="s">
        <v>299</v>
      </c>
    </row>
    <row r="101" spans="2:7">
      <c r="B101" s="138"/>
      <c r="C101" s="128"/>
      <c r="D101" s="150"/>
      <c r="E101" s="150"/>
      <c r="F101" s="367"/>
    </row>
    <row r="102" spans="2:7">
      <c r="B102" s="138">
        <v>69</v>
      </c>
      <c r="C102" s="128" t="s">
        <v>300</v>
      </c>
      <c r="D102" s="151"/>
      <c r="E102" s="151"/>
      <c r="F102" s="54"/>
    </row>
    <row r="103" spans="2:7">
      <c r="B103" s="138">
        <v>70</v>
      </c>
      <c r="C103" s="128" t="s">
        <v>300</v>
      </c>
      <c r="D103" s="151"/>
      <c r="E103" s="151"/>
      <c r="F103" s="54"/>
    </row>
    <row r="104" spans="2:7" ht="12.75" customHeight="1">
      <c r="B104" s="383">
        <v>71</v>
      </c>
      <c r="C104" s="392" t="s">
        <v>300</v>
      </c>
      <c r="D104" s="393"/>
      <c r="E104" s="393"/>
      <c r="F104" s="394"/>
    </row>
    <row r="105" spans="2:7" ht="12.75">
      <c r="B105" s="387" t="s">
        <v>864</v>
      </c>
      <c r="C105" s="384"/>
      <c r="D105" s="385"/>
      <c r="E105" s="386"/>
      <c r="F105" s="386"/>
    </row>
    <row r="106" spans="2:7" ht="36">
      <c r="B106" s="138">
        <v>72</v>
      </c>
      <c r="C106" s="54" t="s">
        <v>865</v>
      </c>
      <c r="D106" s="143">
        <v>171.14995947000048</v>
      </c>
      <c r="E106" s="143"/>
      <c r="F106" s="54" t="s">
        <v>301</v>
      </c>
    </row>
    <row r="107" spans="2:7" ht="36">
      <c r="B107" s="138">
        <v>73</v>
      </c>
      <c r="C107" s="54" t="s">
        <v>866</v>
      </c>
      <c r="D107" s="143">
        <v>1135.5641394654999</v>
      </c>
      <c r="E107" s="143"/>
      <c r="F107" s="54" t="s">
        <v>302</v>
      </c>
    </row>
    <row r="108" spans="2:7">
      <c r="B108" s="138">
        <v>74</v>
      </c>
      <c r="C108" s="54" t="s">
        <v>215</v>
      </c>
      <c r="D108" s="151"/>
      <c r="E108" s="151"/>
      <c r="F108" s="54"/>
    </row>
    <row r="109" spans="2:7" ht="24">
      <c r="B109" s="383">
        <v>75</v>
      </c>
      <c r="C109" s="394" t="s">
        <v>867</v>
      </c>
      <c r="D109" s="395">
        <v>11.40305845</v>
      </c>
      <c r="E109" s="395"/>
      <c r="F109" s="394" t="s">
        <v>303</v>
      </c>
    </row>
    <row r="110" spans="2:7" ht="12.75">
      <c r="B110" s="387" t="s">
        <v>868</v>
      </c>
      <c r="C110" s="384"/>
      <c r="D110" s="385"/>
      <c r="E110" s="386"/>
      <c r="F110" s="386"/>
    </row>
    <row r="111" spans="2:7" ht="24">
      <c r="B111" s="138">
        <v>76</v>
      </c>
      <c r="C111" s="396" t="s">
        <v>304</v>
      </c>
      <c r="D111" s="204"/>
      <c r="E111" s="54"/>
      <c r="F111" s="147">
        <v>62</v>
      </c>
    </row>
    <row r="112" spans="2:7">
      <c r="B112" s="138">
        <v>77</v>
      </c>
      <c r="C112" s="54" t="s">
        <v>305</v>
      </c>
      <c r="D112" s="204"/>
      <c r="E112" s="54"/>
      <c r="F112" s="147">
        <v>62</v>
      </c>
    </row>
    <row r="113" spans="2:6" ht="24">
      <c r="B113" s="138">
        <v>78</v>
      </c>
      <c r="C113" s="54" t="s">
        <v>869</v>
      </c>
      <c r="D113" s="143"/>
      <c r="E113" s="143"/>
      <c r="F113" s="147">
        <v>62</v>
      </c>
    </row>
    <row r="114" spans="2:6">
      <c r="B114" s="383">
        <v>79</v>
      </c>
      <c r="C114" s="394" t="s">
        <v>306</v>
      </c>
      <c r="D114" s="395"/>
      <c r="E114" s="395"/>
      <c r="F114" s="397">
        <v>62</v>
      </c>
    </row>
    <row r="115" spans="2:6" ht="12.75">
      <c r="B115" s="387" t="s">
        <v>870</v>
      </c>
      <c r="C115" s="384"/>
      <c r="D115" s="385"/>
      <c r="E115" s="386"/>
      <c r="F115" s="386"/>
    </row>
    <row r="116" spans="2:6">
      <c r="B116" s="138">
        <v>80</v>
      </c>
      <c r="C116" s="54" t="s">
        <v>307</v>
      </c>
      <c r="D116" s="204"/>
      <c r="E116" s="54"/>
      <c r="F116" s="54" t="s">
        <v>308</v>
      </c>
    </row>
    <row r="117" spans="2:6">
      <c r="B117" s="138">
        <v>81</v>
      </c>
      <c r="C117" s="128" t="s">
        <v>309</v>
      </c>
      <c r="D117" s="204"/>
      <c r="E117" s="54"/>
      <c r="F117" s="54" t="s">
        <v>308</v>
      </c>
    </row>
    <row r="118" spans="2:6">
      <c r="B118" s="138">
        <v>82</v>
      </c>
      <c r="C118" s="54" t="s">
        <v>310</v>
      </c>
      <c r="D118" s="143">
        <v>501.95024999999998</v>
      </c>
      <c r="E118" s="143"/>
      <c r="F118" s="54" t="s">
        <v>311</v>
      </c>
    </row>
    <row r="119" spans="2:6">
      <c r="B119" s="138">
        <v>83</v>
      </c>
      <c r="C119" s="54" t="s">
        <v>312</v>
      </c>
      <c r="D119" s="204"/>
      <c r="E119" s="54"/>
      <c r="F119" s="54" t="s">
        <v>311</v>
      </c>
    </row>
    <row r="120" spans="2:6">
      <c r="B120" s="138">
        <v>84</v>
      </c>
      <c r="C120" s="54" t="s">
        <v>313</v>
      </c>
      <c r="D120" s="143"/>
      <c r="E120" s="143"/>
      <c r="F120" s="54" t="s">
        <v>314</v>
      </c>
    </row>
    <row r="121" spans="2:6" ht="12.75" customHeight="1" thickBot="1">
      <c r="B121" s="139">
        <v>85</v>
      </c>
      <c r="C121" s="152" t="s">
        <v>315</v>
      </c>
      <c r="D121" s="153"/>
      <c r="E121" s="153"/>
      <c r="F121" s="152" t="s">
        <v>314</v>
      </c>
    </row>
    <row r="122" spans="2:6">
      <c r="B122" s="624"/>
      <c r="C122" s="624"/>
      <c r="D122" s="624"/>
      <c r="E122" s="624"/>
      <c r="F122" s="624"/>
    </row>
  </sheetData>
  <mergeCells count="1">
    <mergeCell ref="B122:F12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DD52B-2D57-4DD7-A5A4-6BD4498714C9}">
  <dimension ref="A1:K49"/>
  <sheetViews>
    <sheetView zoomScaleNormal="100" workbookViewId="0">
      <selection activeCell="B3" sqref="B3"/>
    </sheetView>
  </sheetViews>
  <sheetFormatPr defaultColWidth="9.140625" defaultRowHeight="12.75"/>
  <cols>
    <col min="1" max="1" width="3.7109375" style="1" customWidth="1"/>
    <col min="2" max="2" width="9.140625" style="1"/>
    <col min="3" max="3" width="67.5703125" style="1" customWidth="1"/>
    <col min="4" max="4" width="41.42578125" style="1" customWidth="1"/>
    <col min="5" max="7" width="31" style="1" customWidth="1"/>
    <col min="8" max="16384" width="9.140625" style="1"/>
  </cols>
  <sheetData>
    <row r="1" spans="1:11" ht="21" customHeight="1"/>
    <row r="2" spans="1:11" ht="48" customHeight="1">
      <c r="A2" s="381"/>
      <c r="B2" s="618" t="s">
        <v>1010</v>
      </c>
      <c r="C2" s="618"/>
      <c r="D2" s="618"/>
      <c r="E2" s="618"/>
      <c r="F2" s="618"/>
      <c r="G2" s="618"/>
      <c r="H2" s="618"/>
      <c r="I2" s="618"/>
      <c r="J2" s="618"/>
      <c r="K2" s="618"/>
    </row>
    <row r="3" spans="1:11" ht="47.25" customHeight="1">
      <c r="A3" s="375"/>
      <c r="B3" s="462" t="s">
        <v>1247</v>
      </c>
      <c r="C3" s="379"/>
      <c r="D3" s="452"/>
      <c r="E3" s="485"/>
      <c r="F3" s="452"/>
      <c r="G3" s="452"/>
      <c r="H3" s="374"/>
      <c r="I3" s="374"/>
      <c r="J3" s="374"/>
      <c r="K3" s="374"/>
    </row>
    <row r="4" spans="1:11">
      <c r="A4" s="46"/>
      <c r="B4" s="46">
        <v>1</v>
      </c>
      <c r="C4" s="486" t="s">
        <v>1011</v>
      </c>
      <c r="D4" s="487" t="s">
        <v>1012</v>
      </c>
      <c r="E4" s="487" t="s">
        <v>1012</v>
      </c>
      <c r="F4" s="487" t="s">
        <v>1012</v>
      </c>
      <c r="G4" s="487" t="s">
        <v>1012</v>
      </c>
      <c r="H4" s="39"/>
      <c r="I4" s="39"/>
      <c r="J4" s="39"/>
      <c r="K4" s="39"/>
    </row>
    <row r="5" spans="1:11">
      <c r="A5" s="46"/>
      <c r="B5" s="46">
        <v>2</v>
      </c>
      <c r="C5" s="486" t="s">
        <v>1013</v>
      </c>
      <c r="D5" s="486" t="s">
        <v>1014</v>
      </c>
      <c r="E5" s="486" t="s">
        <v>1015</v>
      </c>
      <c r="F5" s="486" t="s">
        <v>1016</v>
      </c>
      <c r="G5" s="486" t="s">
        <v>1017</v>
      </c>
      <c r="H5" s="43"/>
      <c r="I5" s="43"/>
      <c r="J5" s="43"/>
      <c r="K5" s="371"/>
    </row>
    <row r="6" spans="1:11">
      <c r="A6" s="46"/>
      <c r="B6" s="46">
        <v>3</v>
      </c>
      <c r="C6" s="486" t="s">
        <v>1018</v>
      </c>
      <c r="D6" s="488" t="s">
        <v>1019</v>
      </c>
      <c r="E6" s="488" t="s">
        <v>1019</v>
      </c>
      <c r="F6" s="488" t="s">
        <v>1019</v>
      </c>
      <c r="G6" s="488" t="s">
        <v>1019</v>
      </c>
      <c r="H6" s="39"/>
      <c r="I6" s="39"/>
      <c r="J6" s="39"/>
    </row>
    <row r="7" spans="1:11">
      <c r="A7" s="46"/>
      <c r="C7" s="489" t="s">
        <v>1020</v>
      </c>
      <c r="D7" s="490"/>
      <c r="E7" s="490"/>
      <c r="F7" s="490"/>
      <c r="G7" s="490"/>
      <c r="H7" s="2"/>
      <c r="I7" s="2"/>
      <c r="J7" s="2"/>
    </row>
    <row r="8" spans="1:11">
      <c r="B8" s="46">
        <v>4</v>
      </c>
      <c r="C8" s="486" t="s">
        <v>1021</v>
      </c>
      <c r="D8" s="487" t="s">
        <v>1022</v>
      </c>
      <c r="E8" s="487" t="s">
        <v>1023</v>
      </c>
      <c r="F8" s="487" t="s">
        <v>1023</v>
      </c>
      <c r="G8" s="487" t="s">
        <v>1024</v>
      </c>
    </row>
    <row r="9" spans="1:11">
      <c r="B9" s="46">
        <v>5</v>
      </c>
      <c r="C9" s="486" t="s">
        <v>1025</v>
      </c>
      <c r="D9" s="487" t="s">
        <v>1023</v>
      </c>
      <c r="E9" s="487" t="s">
        <v>1023</v>
      </c>
      <c r="F9" s="487" t="s">
        <v>1023</v>
      </c>
      <c r="G9" s="487" t="s">
        <v>1024</v>
      </c>
    </row>
    <row r="10" spans="1:11">
      <c r="B10" s="46">
        <v>6</v>
      </c>
      <c r="C10" s="486" t="s">
        <v>1026</v>
      </c>
      <c r="D10" s="487" t="s">
        <v>1027</v>
      </c>
      <c r="E10" s="487" t="s">
        <v>1027</v>
      </c>
      <c r="F10" s="487" t="s">
        <v>1027</v>
      </c>
      <c r="G10" s="487" t="s">
        <v>1027</v>
      </c>
    </row>
    <row r="11" spans="1:11" ht="36">
      <c r="B11" s="491">
        <v>7</v>
      </c>
      <c r="C11" s="486" t="s">
        <v>1028</v>
      </c>
      <c r="D11" s="487" t="s">
        <v>1029</v>
      </c>
      <c r="E11" s="487" t="s">
        <v>1030</v>
      </c>
      <c r="F11" s="487" t="s">
        <v>1030</v>
      </c>
      <c r="G11" s="487" t="s">
        <v>1031</v>
      </c>
    </row>
    <row r="12" spans="1:11">
      <c r="B12" s="491">
        <v>8</v>
      </c>
      <c r="C12" s="486" t="s">
        <v>1032</v>
      </c>
      <c r="D12" s="492" t="s">
        <v>1033</v>
      </c>
      <c r="E12" s="493" t="s">
        <v>1034</v>
      </c>
      <c r="F12" s="492" t="s">
        <v>1035</v>
      </c>
      <c r="G12" s="492" t="s">
        <v>1036</v>
      </c>
    </row>
    <row r="13" spans="1:11">
      <c r="B13" s="46">
        <v>9</v>
      </c>
      <c r="C13" s="486" t="s">
        <v>1037</v>
      </c>
      <c r="D13" s="494" t="s">
        <v>1038</v>
      </c>
      <c r="E13" s="494" t="s">
        <v>1039</v>
      </c>
      <c r="F13" s="494" t="s">
        <v>1038</v>
      </c>
      <c r="G13" s="494" t="s">
        <v>1039</v>
      </c>
    </row>
    <row r="14" spans="1:11">
      <c r="A14" s="495"/>
      <c r="B14" s="46" t="s">
        <v>1040</v>
      </c>
      <c r="C14" s="486" t="s">
        <v>1041</v>
      </c>
      <c r="D14" s="496">
        <v>1</v>
      </c>
      <c r="E14" s="497">
        <v>0.99582000000000004</v>
      </c>
      <c r="F14" s="496">
        <v>1</v>
      </c>
      <c r="G14" s="496">
        <v>1</v>
      </c>
      <c r="I14" s="495"/>
      <c r="J14" s="495"/>
      <c r="K14" s="495"/>
    </row>
    <row r="15" spans="1:11">
      <c r="B15" s="46" t="s">
        <v>1042</v>
      </c>
      <c r="C15" s="486" t="s">
        <v>1043</v>
      </c>
      <c r="D15" s="496">
        <v>1</v>
      </c>
      <c r="E15" s="496">
        <v>1</v>
      </c>
      <c r="F15" s="496">
        <v>1</v>
      </c>
      <c r="G15" s="496">
        <v>1</v>
      </c>
    </row>
    <row r="16" spans="1:11">
      <c r="B16" s="46">
        <v>10</v>
      </c>
      <c r="C16" s="486" t="s">
        <v>1044</v>
      </c>
      <c r="D16" s="498" t="s">
        <v>1045</v>
      </c>
      <c r="E16" s="498" t="s">
        <v>1045</v>
      </c>
      <c r="F16" s="498" t="s">
        <v>1045</v>
      </c>
      <c r="G16" s="498" t="s">
        <v>1046</v>
      </c>
    </row>
    <row r="17" spans="2:7">
      <c r="B17" s="46">
        <v>11</v>
      </c>
      <c r="C17" s="486" t="s">
        <v>1047</v>
      </c>
      <c r="D17" s="499" t="s">
        <v>1048</v>
      </c>
      <c r="E17" s="499" t="s">
        <v>1049</v>
      </c>
      <c r="F17" s="499" t="s">
        <v>1050</v>
      </c>
      <c r="G17" s="499" t="s">
        <v>1051</v>
      </c>
    </row>
    <row r="18" spans="2:7">
      <c r="B18" s="46">
        <v>12</v>
      </c>
      <c r="C18" s="486" t="s">
        <v>1052</v>
      </c>
      <c r="D18" s="500" t="s">
        <v>1053</v>
      </c>
      <c r="E18" s="500" t="s">
        <v>1054</v>
      </c>
      <c r="F18" s="500" t="s">
        <v>1054</v>
      </c>
      <c r="G18" s="500" t="s">
        <v>1055</v>
      </c>
    </row>
    <row r="19" spans="2:7">
      <c r="B19" s="46">
        <v>13</v>
      </c>
      <c r="C19" s="486" t="s">
        <v>1056</v>
      </c>
      <c r="D19" s="499" t="s">
        <v>1057</v>
      </c>
      <c r="E19" s="499" t="s">
        <v>1058</v>
      </c>
      <c r="F19" s="499" t="s">
        <v>1059</v>
      </c>
      <c r="G19" s="499" t="s">
        <v>1057</v>
      </c>
    </row>
    <row r="20" spans="2:7">
      <c r="B20" s="46">
        <v>14</v>
      </c>
      <c r="C20" s="486" t="s">
        <v>1060</v>
      </c>
      <c r="D20" s="498" t="s">
        <v>1061</v>
      </c>
      <c r="E20" s="498" t="s">
        <v>1061</v>
      </c>
      <c r="F20" s="498" t="s">
        <v>1061</v>
      </c>
      <c r="G20" s="498" t="s">
        <v>1061</v>
      </c>
    </row>
    <row r="21" spans="2:7" ht="24">
      <c r="B21" s="46">
        <v>15</v>
      </c>
      <c r="C21" s="486" t="s">
        <v>1062</v>
      </c>
      <c r="D21" s="501" t="s">
        <v>1063</v>
      </c>
      <c r="E21" s="501" t="s">
        <v>1064</v>
      </c>
      <c r="F21" s="501" t="s">
        <v>1065</v>
      </c>
      <c r="G21" s="501" t="s">
        <v>1066</v>
      </c>
    </row>
    <row r="22" spans="2:7">
      <c r="B22" s="491">
        <v>16</v>
      </c>
      <c r="C22" s="486" t="s">
        <v>1067</v>
      </c>
      <c r="D22" s="502" t="s">
        <v>1068</v>
      </c>
      <c r="E22" s="502" t="s">
        <v>1069</v>
      </c>
      <c r="F22" s="502" t="s">
        <v>1068</v>
      </c>
      <c r="G22" s="502" t="s">
        <v>1068</v>
      </c>
    </row>
    <row r="23" spans="2:7">
      <c r="C23" s="489" t="s">
        <v>1070</v>
      </c>
      <c r="D23" s="503"/>
      <c r="E23" s="503"/>
      <c r="F23" s="503"/>
      <c r="G23" s="503"/>
    </row>
    <row r="24" spans="2:7">
      <c r="B24" s="46">
        <v>17</v>
      </c>
      <c r="C24" s="486" t="s">
        <v>1071</v>
      </c>
      <c r="D24" s="500" t="s">
        <v>1072</v>
      </c>
      <c r="E24" s="500" t="s">
        <v>1073</v>
      </c>
      <c r="F24" s="500" t="s">
        <v>1074</v>
      </c>
      <c r="G24" s="500" t="s">
        <v>1073</v>
      </c>
    </row>
    <row r="25" spans="2:7" ht="36">
      <c r="B25" s="491">
        <v>18</v>
      </c>
      <c r="C25" s="486" t="s">
        <v>1075</v>
      </c>
      <c r="D25" s="500" t="s">
        <v>1076</v>
      </c>
      <c r="E25" s="500" t="s">
        <v>1077</v>
      </c>
      <c r="F25" s="500" t="s">
        <v>1078</v>
      </c>
      <c r="G25" s="500" t="s">
        <v>1079</v>
      </c>
    </row>
    <row r="26" spans="2:7">
      <c r="B26" s="46">
        <v>19</v>
      </c>
      <c r="C26" s="486" t="s">
        <v>1080</v>
      </c>
      <c r="D26" s="498" t="s">
        <v>1061</v>
      </c>
      <c r="E26" s="498" t="s">
        <v>1081</v>
      </c>
      <c r="F26" s="498" t="s">
        <v>1081</v>
      </c>
      <c r="G26" s="498" t="s">
        <v>1081</v>
      </c>
    </row>
    <row r="27" spans="2:7">
      <c r="B27" s="491" t="s">
        <v>194</v>
      </c>
      <c r="C27" s="486" t="s">
        <v>1082</v>
      </c>
      <c r="D27" s="498" t="s">
        <v>1083</v>
      </c>
      <c r="E27" s="498" t="s">
        <v>1084</v>
      </c>
      <c r="F27" s="498" t="s">
        <v>1084</v>
      </c>
      <c r="G27" s="498" t="s">
        <v>1085</v>
      </c>
    </row>
    <row r="28" spans="2:7">
      <c r="B28" s="46" t="s">
        <v>195</v>
      </c>
      <c r="C28" s="486" t="s">
        <v>1086</v>
      </c>
      <c r="D28" s="498" t="s">
        <v>1083</v>
      </c>
      <c r="E28" s="498" t="s">
        <v>1084</v>
      </c>
      <c r="F28" s="498" t="s">
        <v>1084</v>
      </c>
      <c r="G28" s="498" t="s">
        <v>1085</v>
      </c>
    </row>
    <row r="29" spans="2:7">
      <c r="B29" s="46">
        <v>21</v>
      </c>
      <c r="C29" s="486" t="s">
        <v>1087</v>
      </c>
      <c r="D29" s="498" t="s">
        <v>1081</v>
      </c>
      <c r="E29" s="498" t="s">
        <v>1081</v>
      </c>
      <c r="F29" s="498" t="s">
        <v>1081</v>
      </c>
      <c r="G29" s="498" t="s">
        <v>1081</v>
      </c>
    </row>
    <row r="30" spans="2:7">
      <c r="B30" s="46">
        <v>22</v>
      </c>
      <c r="C30" s="486" t="s">
        <v>1088</v>
      </c>
      <c r="D30" s="498" t="s">
        <v>1089</v>
      </c>
      <c r="E30" s="498" t="s">
        <v>1089</v>
      </c>
      <c r="F30" s="498" t="s">
        <v>1089</v>
      </c>
      <c r="G30" s="498" t="s">
        <v>1089</v>
      </c>
    </row>
    <row r="31" spans="2:7">
      <c r="B31" s="46">
        <v>23</v>
      </c>
      <c r="C31" s="486" t="s">
        <v>1090</v>
      </c>
      <c r="D31" s="498" t="s">
        <v>1091</v>
      </c>
      <c r="E31" s="498" t="s">
        <v>1091</v>
      </c>
      <c r="F31" s="498" t="s">
        <v>1091</v>
      </c>
      <c r="G31" s="498" t="s">
        <v>1091</v>
      </c>
    </row>
    <row r="32" spans="2:7">
      <c r="B32" s="46">
        <v>24</v>
      </c>
      <c r="C32" s="486" t="s">
        <v>1092</v>
      </c>
      <c r="D32" s="502" t="s">
        <v>1069</v>
      </c>
      <c r="E32" s="502" t="s">
        <v>1069</v>
      </c>
      <c r="F32" s="502" t="s">
        <v>1069</v>
      </c>
      <c r="G32" s="502" t="s">
        <v>1069</v>
      </c>
    </row>
    <row r="33" spans="2:7">
      <c r="B33" s="46">
        <v>25</v>
      </c>
      <c r="C33" s="486" t="s">
        <v>1093</v>
      </c>
      <c r="D33" s="502" t="s">
        <v>1069</v>
      </c>
      <c r="E33" s="502" t="s">
        <v>1069</v>
      </c>
      <c r="F33" s="502" t="s">
        <v>1069</v>
      </c>
      <c r="G33" s="502" t="s">
        <v>1069</v>
      </c>
    </row>
    <row r="34" spans="2:7">
      <c r="B34" s="46">
        <v>26</v>
      </c>
      <c r="C34" s="486" t="s">
        <v>1094</v>
      </c>
      <c r="D34" s="502" t="s">
        <v>1069</v>
      </c>
      <c r="E34" s="502" t="s">
        <v>1069</v>
      </c>
      <c r="F34" s="502" t="s">
        <v>1069</v>
      </c>
      <c r="G34" s="502" t="s">
        <v>1069</v>
      </c>
    </row>
    <row r="35" spans="2:7">
      <c r="B35" s="46">
        <v>27</v>
      </c>
      <c r="C35" s="486" t="s">
        <v>1095</v>
      </c>
      <c r="D35" s="502" t="s">
        <v>1069</v>
      </c>
      <c r="E35" s="502" t="s">
        <v>1069</v>
      </c>
      <c r="F35" s="502" t="s">
        <v>1069</v>
      </c>
      <c r="G35" s="502" t="s">
        <v>1069</v>
      </c>
    </row>
    <row r="36" spans="2:7">
      <c r="B36" s="46">
        <v>28</v>
      </c>
      <c r="C36" s="486" t="s">
        <v>1096</v>
      </c>
      <c r="D36" s="502" t="s">
        <v>1069</v>
      </c>
      <c r="E36" s="502" t="s">
        <v>1069</v>
      </c>
      <c r="F36" s="502" t="s">
        <v>1069</v>
      </c>
      <c r="G36" s="502" t="s">
        <v>1069</v>
      </c>
    </row>
    <row r="37" spans="2:7">
      <c r="B37" s="46">
        <v>29</v>
      </c>
      <c r="C37" s="486" t="s">
        <v>1097</v>
      </c>
      <c r="D37" s="502" t="s">
        <v>1069</v>
      </c>
      <c r="E37" s="502" t="s">
        <v>1069</v>
      </c>
      <c r="F37" s="502" t="s">
        <v>1069</v>
      </c>
      <c r="G37" s="502" t="s">
        <v>1069</v>
      </c>
    </row>
    <row r="38" spans="2:7">
      <c r="B38" s="46">
        <v>30</v>
      </c>
      <c r="C38" s="486" t="s">
        <v>1098</v>
      </c>
      <c r="D38" s="498" t="s">
        <v>1061</v>
      </c>
      <c r="E38" s="498" t="s">
        <v>1081</v>
      </c>
      <c r="F38" s="498" t="s">
        <v>1081</v>
      </c>
      <c r="G38" s="498" t="s">
        <v>1061</v>
      </c>
    </row>
    <row r="39" spans="2:7" ht="84">
      <c r="B39" s="491">
        <v>31</v>
      </c>
      <c r="C39" s="486" t="s">
        <v>1099</v>
      </c>
      <c r="D39" s="504" t="s">
        <v>1100</v>
      </c>
      <c r="E39" s="504" t="s">
        <v>1101</v>
      </c>
      <c r="F39" s="504" t="s">
        <v>1101</v>
      </c>
      <c r="G39" s="504" t="s">
        <v>1102</v>
      </c>
    </row>
    <row r="40" spans="2:7">
      <c r="B40" s="491">
        <v>32</v>
      </c>
      <c r="C40" s="486" t="s">
        <v>1103</v>
      </c>
      <c r="D40" s="498" t="s">
        <v>1104</v>
      </c>
      <c r="E40" s="502" t="s">
        <v>1069</v>
      </c>
      <c r="F40" s="502" t="s">
        <v>1069</v>
      </c>
      <c r="G40" s="502" t="s">
        <v>1105</v>
      </c>
    </row>
    <row r="41" spans="2:7">
      <c r="B41" s="46">
        <v>33</v>
      </c>
      <c r="C41" s="486" t="s">
        <v>1106</v>
      </c>
      <c r="D41" s="498" t="s">
        <v>1107</v>
      </c>
      <c r="E41" s="502" t="s">
        <v>1069</v>
      </c>
      <c r="F41" s="502" t="s">
        <v>1069</v>
      </c>
      <c r="G41" s="502" t="s">
        <v>1108</v>
      </c>
    </row>
    <row r="42" spans="2:7">
      <c r="B42" s="46">
        <v>34</v>
      </c>
      <c r="C42" s="486" t="s">
        <v>1109</v>
      </c>
      <c r="D42" s="502" t="s">
        <v>1069</v>
      </c>
      <c r="E42" s="502" t="s">
        <v>1069</v>
      </c>
      <c r="F42" s="502" t="s">
        <v>1069</v>
      </c>
      <c r="G42" s="502" t="s">
        <v>1110</v>
      </c>
    </row>
    <row r="43" spans="2:7">
      <c r="B43" s="46">
        <v>35</v>
      </c>
      <c r="C43" s="486" t="s">
        <v>1111</v>
      </c>
      <c r="D43" s="500" t="s">
        <v>1112</v>
      </c>
      <c r="E43" s="500" t="s">
        <v>1113</v>
      </c>
      <c r="F43" s="500" t="s">
        <v>1114</v>
      </c>
      <c r="G43" s="500" t="s">
        <v>1115</v>
      </c>
    </row>
    <row r="44" spans="2:7" ht="36">
      <c r="B44" s="491">
        <v>36</v>
      </c>
      <c r="C44" s="486" t="s">
        <v>1116</v>
      </c>
      <c r="D44" s="500" t="s">
        <v>1117</v>
      </c>
      <c r="E44" s="500" t="s">
        <v>1081</v>
      </c>
      <c r="F44" s="500" t="s">
        <v>1081</v>
      </c>
      <c r="G44" s="500" t="s">
        <v>1081</v>
      </c>
    </row>
    <row r="45" spans="2:7" ht="24">
      <c r="B45" s="138">
        <v>37</v>
      </c>
      <c r="C45" s="128" t="s">
        <v>1118</v>
      </c>
      <c r="D45" s="507" t="s">
        <v>1119</v>
      </c>
      <c r="E45" s="507"/>
      <c r="F45" s="507"/>
      <c r="G45" s="507"/>
    </row>
    <row r="46" spans="2:7" ht="13.5" thickBot="1">
      <c r="B46" s="139" t="s">
        <v>1120</v>
      </c>
      <c r="C46" s="505" t="s">
        <v>1121</v>
      </c>
      <c r="D46" s="506" t="s">
        <v>1258</v>
      </c>
      <c r="E46" s="506" t="s">
        <v>1258</v>
      </c>
      <c r="F46" s="506" t="s">
        <v>1258</v>
      </c>
      <c r="G46" s="506" t="s">
        <v>1258</v>
      </c>
    </row>
    <row r="47" spans="2:7">
      <c r="B47" s="138"/>
      <c r="C47" s="128"/>
      <c r="D47" s="507"/>
      <c r="E47" s="507"/>
      <c r="F47" s="507"/>
      <c r="G47" s="507"/>
    </row>
    <row r="48" spans="2:7">
      <c r="B48" s="46"/>
    </row>
    <row r="49" spans="2:2">
      <c r="B49" s="46"/>
    </row>
  </sheetData>
  <mergeCells count="1">
    <mergeCell ref="B2:K2"/>
  </mergeCells>
  <hyperlinks>
    <hyperlink ref="E46" r:id="rId1" xr:uid="{FED145CC-9F69-476E-8E04-D5D27A106F49}"/>
    <hyperlink ref="F46" r:id="rId2" xr:uid="{A0F86805-7EE8-4D82-97B9-9D308AE419C6}"/>
    <hyperlink ref="G46" r:id="rId3" xr:uid="{5C7F79B7-6E50-41D2-8E27-AD9E0C666706}"/>
    <hyperlink ref="D46" r:id="rId4" xr:uid="{AD7ECFFE-787E-4D0B-A0F5-5C4A5C0AD117}"/>
  </hyperlinks>
  <pageMargins left="0.7" right="0.7" top="0.75" bottom="0.75" header="0.3" footer="0.3"/>
  <pageSetup paperSize="9" orientation="portrait" r:id="rId5"/>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9E2F6-A0BE-4557-A867-BBF6C64630A9}">
  <sheetPr codeName="Ark5"/>
  <dimension ref="A1:R14"/>
  <sheetViews>
    <sheetView workbookViewId="0">
      <selection activeCell="C12" sqref="C12"/>
    </sheetView>
  </sheetViews>
  <sheetFormatPr defaultColWidth="9.140625" defaultRowHeight="12.75"/>
  <cols>
    <col min="1" max="1" width="3.7109375" style="1" customWidth="1"/>
    <col min="2" max="2" width="37.7109375" style="1" customWidth="1"/>
    <col min="3" max="4" width="14.7109375" style="1" customWidth="1"/>
    <col min="5" max="5" width="1.7109375" style="1" customWidth="1"/>
    <col min="6" max="7" width="15.7109375" style="1" customWidth="1"/>
    <col min="8" max="8" width="1.7109375" style="1" customWidth="1"/>
    <col min="9" max="9" width="12.7109375" style="1" customWidth="1"/>
    <col min="10" max="10" width="9.140625" style="1"/>
    <col min="11" max="11" width="1.7109375" style="1" customWidth="1"/>
    <col min="12" max="15" width="12.7109375" style="1" customWidth="1"/>
    <col min="16" max="18" width="13.42578125" style="1" customWidth="1"/>
    <col min="19" max="16384" width="9.140625" style="1"/>
  </cols>
  <sheetData>
    <row r="1" spans="1:18" ht="21" customHeight="1"/>
    <row r="2" spans="1:18" s="236" customFormat="1" ht="48" customHeight="1">
      <c r="B2" s="235" t="s">
        <v>555</v>
      </c>
      <c r="C2" s="235"/>
      <c r="D2" s="235"/>
      <c r="E2" s="235"/>
      <c r="F2" s="235"/>
      <c r="G2" s="235"/>
      <c r="H2" s="235"/>
      <c r="I2" s="235"/>
      <c r="J2" s="235"/>
      <c r="K2" s="235"/>
      <c r="L2" s="235"/>
      <c r="M2" s="235"/>
      <c r="N2" s="235"/>
      <c r="O2" s="235"/>
      <c r="P2" s="235"/>
      <c r="Q2" s="235"/>
      <c r="R2" s="235"/>
    </row>
    <row r="3" spans="1:18" ht="30" customHeight="1">
      <c r="B3" s="629" t="s">
        <v>1236</v>
      </c>
      <c r="C3" s="628" t="s">
        <v>383</v>
      </c>
      <c r="D3" s="628"/>
      <c r="E3" s="287"/>
      <c r="F3" s="617" t="s">
        <v>564</v>
      </c>
      <c r="G3" s="628"/>
      <c r="H3" s="287"/>
      <c r="I3" s="617" t="s">
        <v>566</v>
      </c>
      <c r="J3" s="617" t="s">
        <v>518</v>
      </c>
      <c r="K3" s="287"/>
      <c r="L3" s="628" t="s">
        <v>384</v>
      </c>
      <c r="M3" s="628"/>
      <c r="N3" s="628"/>
      <c r="O3" s="628"/>
      <c r="P3" s="625" t="s">
        <v>569</v>
      </c>
      <c r="Q3" s="625" t="s">
        <v>570</v>
      </c>
      <c r="R3" s="625" t="s">
        <v>571</v>
      </c>
    </row>
    <row r="4" spans="1:18" ht="89.25">
      <c r="B4" s="629"/>
      <c r="C4" s="285" t="s">
        <v>560</v>
      </c>
      <c r="D4" s="285" t="s">
        <v>561</v>
      </c>
      <c r="E4" s="287"/>
      <c r="F4" s="285" t="s">
        <v>563</v>
      </c>
      <c r="G4" s="285" t="s">
        <v>565</v>
      </c>
      <c r="H4" s="287"/>
      <c r="I4" s="628"/>
      <c r="J4" s="628"/>
      <c r="K4" s="287"/>
      <c r="L4" s="285" t="s">
        <v>567</v>
      </c>
      <c r="M4" s="285" t="s">
        <v>562</v>
      </c>
      <c r="N4" s="285" t="s">
        <v>568</v>
      </c>
      <c r="O4" s="287" t="s">
        <v>6</v>
      </c>
      <c r="P4" s="626"/>
      <c r="Q4" s="625"/>
      <c r="R4" s="626"/>
    </row>
    <row r="5" spans="1:18" ht="12.75" customHeight="1">
      <c r="B5" s="257" t="s">
        <v>30</v>
      </c>
      <c r="C5" s="258">
        <v>9873</v>
      </c>
      <c r="D5" s="258">
        <v>100840</v>
      </c>
      <c r="E5" s="258"/>
      <c r="F5" s="258">
        <v>34845</v>
      </c>
      <c r="G5" s="258"/>
      <c r="H5" s="258"/>
      <c r="I5" s="258"/>
      <c r="J5" s="258">
        <v>145559</v>
      </c>
      <c r="K5" s="258"/>
      <c r="L5" s="258">
        <v>4016</v>
      </c>
      <c r="M5" s="258">
        <v>244</v>
      </c>
      <c r="N5" s="258"/>
      <c r="O5" s="258">
        <f>SUM(L5:N5)</f>
        <v>4260</v>
      </c>
      <c r="P5" s="368">
        <v>36035</v>
      </c>
      <c r="Q5" s="259">
        <v>0.95130000000000003</v>
      </c>
      <c r="R5" s="259">
        <v>0</v>
      </c>
    </row>
    <row r="6" spans="1:18" ht="12.75" customHeight="1">
      <c r="B6" s="257" t="s">
        <v>31</v>
      </c>
      <c r="C6" s="258">
        <v>146</v>
      </c>
      <c r="D6" s="258">
        <v>4902</v>
      </c>
      <c r="E6" s="258"/>
      <c r="F6" s="258">
        <v>0</v>
      </c>
      <c r="G6" s="258"/>
      <c r="H6" s="258"/>
      <c r="I6" s="258"/>
      <c r="J6" s="258">
        <v>5048</v>
      </c>
      <c r="K6" s="258"/>
      <c r="L6" s="258">
        <v>141</v>
      </c>
      <c r="M6" s="258">
        <v>0</v>
      </c>
      <c r="N6" s="258"/>
      <c r="O6" s="258">
        <f t="shared" ref="O6:O11" si="0">SUM(L6:N6)</f>
        <v>141</v>
      </c>
      <c r="P6" s="368">
        <v>1711</v>
      </c>
      <c r="Q6" s="259">
        <v>3.1399999999999997E-2</v>
      </c>
      <c r="R6" s="259">
        <v>0</v>
      </c>
    </row>
    <row r="7" spans="1:18" ht="12.75" customHeight="1">
      <c r="B7" s="257" t="s">
        <v>385</v>
      </c>
      <c r="C7" s="258">
        <v>1</v>
      </c>
      <c r="D7" s="258">
        <v>14</v>
      </c>
      <c r="E7" s="258"/>
      <c r="F7" s="258">
        <v>57</v>
      </c>
      <c r="G7" s="258"/>
      <c r="H7" s="258"/>
      <c r="I7" s="258"/>
      <c r="J7" s="258">
        <v>72</v>
      </c>
      <c r="K7" s="258"/>
      <c r="L7" s="258">
        <v>2</v>
      </c>
      <c r="M7" s="258">
        <v>5</v>
      </c>
      <c r="N7" s="258"/>
      <c r="O7" s="258">
        <f t="shared" si="0"/>
        <v>7</v>
      </c>
      <c r="P7" s="368">
        <v>57</v>
      </c>
      <c r="Q7" s="259">
        <v>1.4E-3</v>
      </c>
      <c r="R7" s="259">
        <v>0.01</v>
      </c>
    </row>
    <row r="8" spans="1:18" ht="12.75" customHeight="1">
      <c r="B8" s="257" t="s">
        <v>394</v>
      </c>
      <c r="C8" s="258">
        <v>7</v>
      </c>
      <c r="D8" s="258">
        <v>11</v>
      </c>
      <c r="E8" s="258"/>
      <c r="F8" s="258">
        <v>0</v>
      </c>
      <c r="G8" s="258"/>
      <c r="H8" s="258"/>
      <c r="I8" s="258"/>
      <c r="J8" s="258">
        <v>18</v>
      </c>
      <c r="K8" s="258"/>
      <c r="L8" s="258">
        <v>1</v>
      </c>
      <c r="M8" s="258">
        <v>0</v>
      </c>
      <c r="N8" s="258"/>
      <c r="O8" s="258">
        <f t="shared" si="0"/>
        <v>1</v>
      </c>
      <c r="P8" s="368">
        <v>23</v>
      </c>
      <c r="Q8" s="259">
        <v>1E-4</v>
      </c>
      <c r="R8" s="259">
        <v>5.0000000000000001E-3</v>
      </c>
    </row>
    <row r="9" spans="1:18" ht="12.75" customHeight="1">
      <c r="B9" s="257" t="s">
        <v>386</v>
      </c>
      <c r="C9" s="258">
        <v>0</v>
      </c>
      <c r="D9" s="258">
        <v>44</v>
      </c>
      <c r="E9" s="258"/>
      <c r="F9" s="258">
        <v>0</v>
      </c>
      <c r="G9" s="258"/>
      <c r="H9" s="258"/>
      <c r="I9" s="258"/>
      <c r="J9" s="258">
        <v>44</v>
      </c>
      <c r="K9" s="258"/>
      <c r="L9" s="258">
        <v>1</v>
      </c>
      <c r="M9" s="258">
        <v>0</v>
      </c>
      <c r="N9" s="258"/>
      <c r="O9" s="258">
        <f t="shared" si="0"/>
        <v>1</v>
      </c>
      <c r="P9" s="368">
        <v>7</v>
      </c>
      <c r="Q9" s="259">
        <v>2.0000000000000001E-4</v>
      </c>
      <c r="R9" s="259">
        <v>0.01</v>
      </c>
    </row>
    <row r="10" spans="1:18" ht="12.75" customHeight="1">
      <c r="B10" s="257" t="s">
        <v>389</v>
      </c>
      <c r="C10" s="258">
        <v>0</v>
      </c>
      <c r="D10" s="258">
        <v>15</v>
      </c>
      <c r="E10" s="258"/>
      <c r="F10" s="258">
        <v>0</v>
      </c>
      <c r="G10" s="258"/>
      <c r="H10" s="258"/>
      <c r="I10" s="258"/>
      <c r="J10" s="258">
        <v>15</v>
      </c>
      <c r="K10" s="258"/>
      <c r="L10" s="258">
        <v>0</v>
      </c>
      <c r="M10" s="258">
        <v>0</v>
      </c>
      <c r="N10" s="258"/>
      <c r="O10" s="258">
        <f t="shared" si="0"/>
        <v>0</v>
      </c>
      <c r="P10" s="368">
        <v>3</v>
      </c>
      <c r="Q10" s="259">
        <v>1E-4</v>
      </c>
      <c r="R10" s="259">
        <v>5.0000000000000001E-3</v>
      </c>
    </row>
    <row r="11" spans="1:18" ht="12.75" customHeight="1">
      <c r="B11" s="257" t="s">
        <v>387</v>
      </c>
      <c r="C11" s="258">
        <v>133</v>
      </c>
      <c r="D11" s="258">
        <v>2733</v>
      </c>
      <c r="E11" s="258"/>
      <c r="F11" s="258">
        <v>1221</v>
      </c>
      <c r="G11" s="258"/>
      <c r="H11" s="258"/>
      <c r="I11" s="258"/>
      <c r="J11" s="258">
        <v>4086</v>
      </c>
      <c r="K11" s="258"/>
      <c r="L11" s="258">
        <v>56</v>
      </c>
      <c r="M11" s="258">
        <v>13</v>
      </c>
      <c r="N11" s="258"/>
      <c r="O11" s="258">
        <f t="shared" si="0"/>
        <v>69</v>
      </c>
      <c r="P11" s="368">
        <v>1053</v>
      </c>
      <c r="Q11" s="259">
        <v>1.54E-2</v>
      </c>
      <c r="R11" s="259">
        <v>0</v>
      </c>
    </row>
    <row r="12" spans="1:18">
      <c r="A12" s="1" t="s">
        <v>4</v>
      </c>
      <c r="B12" s="144" t="s">
        <v>6</v>
      </c>
      <c r="C12" s="260">
        <f>SUM(C5:C11)</f>
        <v>10160</v>
      </c>
      <c r="D12" s="260">
        <f>SUM(D5:D11)</f>
        <v>108559</v>
      </c>
      <c r="E12" s="260"/>
      <c r="F12" s="260">
        <f>SUM(F5:F11)</f>
        <v>36123</v>
      </c>
      <c r="G12" s="260"/>
      <c r="H12" s="260"/>
      <c r="I12" s="260"/>
      <c r="J12" s="260">
        <f>SUM(J5:J11)</f>
        <v>154842</v>
      </c>
      <c r="K12" s="260"/>
      <c r="L12" s="260">
        <f>SUM(L5:L11)</f>
        <v>4217</v>
      </c>
      <c r="M12" s="260">
        <f>SUM(M5:M11)</f>
        <v>262</v>
      </c>
      <c r="N12" s="260"/>
      <c r="O12" s="260">
        <f>SUM(O5:O11)</f>
        <v>4479</v>
      </c>
      <c r="P12" s="589">
        <f>SUM(P5:P11)</f>
        <v>38889</v>
      </c>
      <c r="Q12" s="591">
        <f>SUM(Q5:Q11)</f>
        <v>0.9998999999999999</v>
      </c>
      <c r="R12" s="590">
        <v>1.73E-5</v>
      </c>
    </row>
    <row r="13" spans="1:18">
      <c r="B13" s="234"/>
      <c r="C13" s="234"/>
      <c r="D13" s="234"/>
      <c r="E13" s="234"/>
      <c r="F13" s="234"/>
      <c r="G13" s="234"/>
      <c r="H13" s="234"/>
      <c r="I13" s="234"/>
      <c r="J13" s="234"/>
      <c r="K13" s="234"/>
      <c r="L13" s="234"/>
      <c r="M13" s="234"/>
      <c r="N13" s="234"/>
      <c r="O13" s="234"/>
      <c r="P13" s="234"/>
      <c r="Q13" s="234"/>
      <c r="R13" s="234"/>
    </row>
    <row r="14" spans="1:18" ht="28.5" customHeight="1">
      <c r="B14" s="627" t="s">
        <v>388</v>
      </c>
      <c r="C14" s="627"/>
      <c r="D14" s="627"/>
      <c r="E14" s="627"/>
      <c r="F14" s="627"/>
      <c r="G14" s="627"/>
      <c r="H14" s="627"/>
      <c r="I14" s="627"/>
      <c r="J14" s="627"/>
      <c r="K14" s="627"/>
      <c r="L14" s="627"/>
      <c r="M14" s="627"/>
      <c r="N14" s="627"/>
      <c r="O14" s="627"/>
      <c r="P14" s="627"/>
      <c r="Q14" s="627"/>
      <c r="R14" s="627"/>
    </row>
  </sheetData>
  <mergeCells count="10">
    <mergeCell ref="R3:R4"/>
    <mergeCell ref="B14:R14"/>
    <mergeCell ref="I3:I4"/>
    <mergeCell ref="J3:J4"/>
    <mergeCell ref="Q3:Q4"/>
    <mergeCell ref="B3:B4"/>
    <mergeCell ref="C3:D3"/>
    <mergeCell ref="F3:G3"/>
    <mergeCell ref="L3:O3"/>
    <mergeCell ref="P3:P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5BDFA779-A07D-4749-8C8E-7FAB1E47AC27}">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45</vt:i4>
      </vt:variant>
    </vt:vector>
  </HeadingPairs>
  <TitlesOfParts>
    <vt:vector size="45" baseType="lpstr">
      <vt:lpstr>Index</vt:lpstr>
      <vt:lpstr>EU OV1</vt:lpstr>
      <vt:lpstr>EU KM1</vt:lpstr>
      <vt:lpstr>EU LI1</vt:lpstr>
      <vt:lpstr>EU LI2</vt:lpstr>
      <vt:lpstr>EU LI3</vt:lpstr>
      <vt:lpstr>EU CC1</vt:lpstr>
      <vt:lpstr>EU CCA</vt:lpstr>
      <vt:lpstr>EU CCyB1</vt:lpstr>
      <vt:lpstr>EU CCyB2</vt:lpstr>
      <vt:lpstr>EU LR1 LRSum</vt:lpstr>
      <vt:lpstr>EU LR2 LRCom</vt:lpstr>
      <vt:lpstr>EU LR3 LRSpl</vt:lpstr>
      <vt:lpstr>EU LIQ1</vt:lpstr>
      <vt:lpstr>EU LIQB</vt:lpstr>
      <vt:lpstr>EU LIQ2</vt:lpstr>
      <vt:lpstr>EU CRA</vt:lpstr>
      <vt:lpstr>EU CRB</vt:lpstr>
      <vt:lpstr>EU CR1</vt:lpstr>
      <vt:lpstr>EU CR1-A</vt:lpstr>
      <vt:lpstr>EU CQ1</vt:lpstr>
      <vt:lpstr>EU CQ3</vt:lpstr>
      <vt:lpstr>EU CR3</vt:lpstr>
      <vt:lpstr>EU CR4</vt:lpstr>
      <vt:lpstr>EU CR5</vt:lpstr>
      <vt:lpstr>EU CR6</vt:lpstr>
      <vt:lpstr>EU CR6-A</vt:lpstr>
      <vt:lpstr>EU CR7</vt:lpstr>
      <vt:lpstr>EU CR7-A</vt:lpstr>
      <vt:lpstr>EU CR8</vt:lpstr>
      <vt:lpstr>EU CR9</vt:lpstr>
      <vt:lpstr>EU CCRA</vt:lpstr>
      <vt:lpstr>EU CCR1</vt:lpstr>
      <vt:lpstr>EU CCR2</vt:lpstr>
      <vt:lpstr>EU CCR3</vt:lpstr>
      <vt:lpstr>EU CCR4</vt:lpstr>
      <vt:lpstr>EU CCR5</vt:lpstr>
      <vt:lpstr>EU CCR8</vt:lpstr>
      <vt:lpstr>EU MR1</vt:lpstr>
      <vt:lpstr>EU OR1</vt:lpstr>
      <vt:lpstr>EU AE1</vt:lpstr>
      <vt:lpstr>EU AE2</vt:lpstr>
      <vt:lpstr>EU AE3</vt:lpstr>
      <vt:lpstr>EU AE4</vt:lpstr>
      <vt:lpstr>EU IRRBB1</vt:lpstr>
    </vt:vector>
  </TitlesOfParts>
  <Company>Bankdata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gunda</dc:creator>
  <cp:lastModifiedBy>Anette Thestrup</cp:lastModifiedBy>
  <cp:lastPrinted>2022-02-24T10:58:18Z</cp:lastPrinted>
  <dcterms:created xsi:type="dcterms:W3CDTF">2018-02-08T09:24:03Z</dcterms:created>
  <dcterms:modified xsi:type="dcterms:W3CDTF">2022-03-01T11:19:25Z</dcterms:modified>
</cp:coreProperties>
</file>