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Denne_projektmappe"/>
  <mc:AlternateContent xmlns:mc="http://schemas.openxmlformats.org/markup-compatibility/2006">
    <mc:Choice Requires="x15">
      <x15ac:absPath xmlns:x15ac="http://schemas.microsoft.com/office/spreadsheetml/2010/11/ac" url="I:\Områder\Økonomi\Økonomi og Risiko\Søjle III oplysningsforpligtelser\2023\Til offentliggørelse\"/>
    </mc:Choice>
  </mc:AlternateContent>
  <xr:revisionPtr revIDLastSave="0" documentId="13_ncr:1_{CCFE487D-CAF3-4F8E-9816-185FE11B7AF9}" xr6:coauthVersionLast="47" xr6:coauthVersionMax="47" xr10:uidLastSave="{00000000-0000-0000-0000-000000000000}"/>
  <bookViews>
    <workbookView xWindow="-28920" yWindow="-1170" windowWidth="29040" windowHeight="15840" xr2:uid="{00000000-000D-0000-FFFF-FFFF00000000}"/>
  </bookViews>
  <sheets>
    <sheet name="Index" sheetId="2" r:id="rId1"/>
    <sheet name="EU OV1" sheetId="49" r:id="rId2"/>
    <sheet name="EU KM1" sheetId="50" r:id="rId3"/>
    <sheet name="EU CC1" sheetId="40" r:id="rId4"/>
    <sheet name="EU CCyB1" sheetId="64" r:id="rId5"/>
    <sheet name="EU CCyB2" sheetId="63" r:id="rId6"/>
    <sheet name="EU LR1 LRSum" sheetId="67" r:id="rId7"/>
    <sheet name="EU LR2 LRCom" sheetId="66" r:id="rId8"/>
    <sheet name="EU LR3 LRSpl" sheetId="65" r:id="rId9"/>
    <sheet name="EU LIQ1" sheetId="68" r:id="rId10"/>
    <sheet name="EU LIQB" sheetId="69" r:id="rId11"/>
    <sheet name="EU LIQ2" sheetId="70" r:id="rId12"/>
    <sheet name="EU CR1" sheetId="51" r:id="rId13"/>
    <sheet name="EU CR1-A" sheetId="52" r:id="rId14"/>
    <sheet name="EU CQ1" sheetId="55" r:id="rId15"/>
    <sheet name="EU CR3" sheetId="71" r:id="rId16"/>
    <sheet name="EU CR4" sheetId="19" r:id="rId17"/>
    <sheet name="EU CR5" sheetId="20" r:id="rId18"/>
    <sheet name="EU CR6" sheetId="21" r:id="rId19"/>
    <sheet name="EU CR7" sheetId="38" r:id="rId20"/>
    <sheet name="EU CR7-A" sheetId="76" r:id="rId21"/>
    <sheet name="EU CR8" sheetId="22" r:id="rId22"/>
    <sheet name="EU CCR1" sheetId="23" r:id="rId23"/>
    <sheet name="EU CCR2" sheetId="24" r:id="rId24"/>
    <sheet name="EU CCR3" sheetId="25" r:id="rId25"/>
    <sheet name="EU CCR4" sheetId="18" r:id="rId26"/>
    <sheet name="EU CCR5" sheetId="27" r:id="rId27"/>
    <sheet name="EU CCR8" sheetId="80" r:id="rId28"/>
    <sheet name="EU MR1" sheetId="78" r:id="rId29"/>
    <sheet name="ESG template 1" sheetId="81" r:id="rId30"/>
    <sheet name="ESG template 2" sheetId="82" r:id="rId31"/>
    <sheet name="ESG template 3" sheetId="83" r:id="rId32"/>
    <sheet name="ESG template 4" sheetId="84" r:id="rId33"/>
    <sheet name="ESG template 5" sheetId="85" r:id="rId34"/>
    <sheet name="ESG template 10" sheetId="86" r:id="rId3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38" l="1"/>
  <c r="E15" i="38"/>
  <c r="E16" i="38"/>
  <c r="T6" i="20" l="1"/>
  <c r="L15" i="25" l="1"/>
  <c r="K15" i="25"/>
  <c r="I15" i="25"/>
  <c r="H15" i="25"/>
  <c r="E15" i="25"/>
  <c r="I21" i="19"/>
  <c r="D86" i="40" l="1"/>
  <c r="D87" i="40" s="1"/>
  <c r="D88" i="40" s="1"/>
  <c r="O6" i="25" l="1"/>
  <c r="O10" i="25"/>
  <c r="O11" i="25"/>
  <c r="O12" i="25"/>
  <c r="D15" i="25"/>
  <c r="S6" i="20"/>
  <c r="S8" i="20"/>
  <c r="S10" i="20"/>
  <c r="S11" i="20"/>
  <c r="T11" i="20" s="1"/>
  <c r="T12" i="20"/>
  <c r="S13" i="20"/>
  <c r="T13" i="20" s="1"/>
  <c r="S14" i="20"/>
  <c r="T14" i="20" s="1"/>
  <c r="S19" i="20"/>
  <c r="T19" i="20" s="1"/>
  <c r="S20" i="20"/>
  <c r="T20" i="20" s="1"/>
  <c r="S5" i="20"/>
  <c r="E22" i="38"/>
  <c r="Q24" i="64"/>
  <c r="J24" i="64"/>
  <c r="K14" i="23"/>
  <c r="J14" i="23"/>
  <c r="I14" i="23"/>
  <c r="H14" i="23"/>
  <c r="F15" i="49"/>
  <c r="D14" i="78"/>
  <c r="H7" i="71"/>
  <c r="G7" i="71"/>
  <c r="F7" i="71"/>
  <c r="E7" i="71"/>
  <c r="P24" i="64"/>
  <c r="M24" i="64"/>
  <c r="L24" i="64"/>
  <c r="F24" i="64"/>
  <c r="D24" i="64"/>
  <c r="C24" i="64"/>
  <c r="M14" i="27"/>
  <c r="L14" i="27"/>
  <c r="K14" i="27"/>
  <c r="J14" i="27"/>
  <c r="H14" i="27"/>
  <c r="G14" i="27"/>
  <c r="E14" i="27"/>
  <c r="D14" i="27"/>
  <c r="F31" i="49"/>
  <c r="F29" i="49"/>
  <c r="F27" i="49"/>
  <c r="F24" i="49"/>
  <c r="F23" i="49"/>
  <c r="F12" i="49"/>
  <c r="F11" i="49"/>
  <c r="F32" i="49" s="1"/>
  <c r="F10" i="49"/>
  <c r="F6" i="49"/>
  <c r="F5" i="49"/>
  <c r="D9" i="24"/>
  <c r="D23" i="38"/>
  <c r="E20" i="38"/>
  <c r="E19" i="38"/>
  <c r="E17" i="38"/>
  <c r="E9" i="24"/>
  <c r="E21" i="20"/>
  <c r="F21" i="20"/>
  <c r="G21" i="20"/>
  <c r="I21" i="20"/>
  <c r="K21" i="20"/>
  <c r="H21" i="20"/>
  <c r="J21" i="20"/>
  <c r="L21" i="20"/>
  <c r="M21" i="20"/>
  <c r="N21" i="20"/>
  <c r="O21" i="20"/>
  <c r="P21" i="20"/>
  <c r="Q21" i="20"/>
  <c r="R21" i="20"/>
  <c r="D21" i="20"/>
  <c r="E23" i="38" l="1"/>
  <c r="S21" i="20"/>
  <c r="T21" i="20"/>
  <c r="O24" i="64"/>
  <c r="O15" i="25"/>
</calcChain>
</file>

<file path=xl/sharedStrings.xml><?xml version="1.0" encoding="utf-8"?>
<sst xmlns="http://schemas.openxmlformats.org/spreadsheetml/2006/main" count="1704" uniqueCount="1096">
  <si>
    <t>Sydbank Group</t>
  </si>
  <si>
    <t>References on Pillar 3 disclosures</t>
  </si>
  <si>
    <t>EU CR6 – IRB approach – Credit risk exposures by exposure class and PD range</t>
  </si>
  <si>
    <t>EU CCR1 – Analysis of CCR exposure by approach</t>
  </si>
  <si>
    <t xml:space="preserve"> </t>
  </si>
  <si>
    <t>Others</t>
  </si>
  <si>
    <t>Total</t>
  </si>
  <si>
    <t>Credit risk (excluding CCR)</t>
  </si>
  <si>
    <t>Settlement risk</t>
  </si>
  <si>
    <t>Large exposures</t>
  </si>
  <si>
    <t>Operational risk</t>
  </si>
  <si>
    <t>RWAs</t>
  </si>
  <si>
    <t>Of which the standardised approach</t>
  </si>
  <si>
    <t>Of which internal model method (IMM)</t>
  </si>
  <si>
    <t>Of which standardised approach</t>
  </si>
  <si>
    <t>Of which IMA</t>
  </si>
  <si>
    <t>Of which basic indicator approach</t>
  </si>
  <si>
    <t>Of which advanced measurement approach</t>
  </si>
  <si>
    <t>Amounts below the thresholds for deduction (subject to 250% risk weight)</t>
  </si>
  <si>
    <t>Central governments or central banks</t>
  </si>
  <si>
    <t>Institutions</t>
  </si>
  <si>
    <t>Corporates</t>
  </si>
  <si>
    <t>Retail</t>
  </si>
  <si>
    <t>Equity</t>
  </si>
  <si>
    <t>Public sector entities</t>
  </si>
  <si>
    <t>Multilateral development banks</t>
  </si>
  <si>
    <t>International organisations</t>
  </si>
  <si>
    <t>Secured by mortgages on immovable property</t>
  </si>
  <si>
    <t>Exposures in default</t>
  </si>
  <si>
    <t>Covered bonds</t>
  </si>
  <si>
    <t>Denmark</t>
  </si>
  <si>
    <t>Germany</t>
  </si>
  <si>
    <t>Credit institutions</t>
  </si>
  <si>
    <t>Net exposure value</t>
  </si>
  <si>
    <t>On demand</t>
  </si>
  <si>
    <t>&lt;= 1 year</t>
  </si>
  <si>
    <t>&gt; 1 year &lt;= 5 years</t>
  </si>
  <si>
    <t>&gt; 5 years</t>
  </si>
  <si>
    <t>No stated maturity</t>
  </si>
  <si>
    <t>Debt securities</t>
  </si>
  <si>
    <t>Total exposures</t>
  </si>
  <si>
    <t>On performing exposures</t>
  </si>
  <si>
    <t>On non-performing exposures</t>
  </si>
  <si>
    <t>Of which defaulted</t>
  </si>
  <si>
    <t>Of which impaired</t>
  </si>
  <si>
    <t>Loans and advances</t>
  </si>
  <si>
    <t>Off-balance-sheet exposures</t>
  </si>
  <si>
    <t>Other adjustments</t>
  </si>
  <si>
    <t>Total loans</t>
  </si>
  <si>
    <t>Total debt securities</t>
  </si>
  <si>
    <t>Exposures before CCF and CRM</t>
  </si>
  <si>
    <t>Exposures post CCF and CRM</t>
  </si>
  <si>
    <t>RWAs and RWA density</t>
  </si>
  <si>
    <t>Exposure classes</t>
  </si>
  <si>
    <t>Regional government or local authorities</t>
  </si>
  <si>
    <t>Exposures associated with particularly high risk</t>
  </si>
  <si>
    <t>Institutions and corporates with a short-term credit assessment</t>
  </si>
  <si>
    <t>Collective investment undertakings</t>
  </si>
  <si>
    <t>Other items</t>
  </si>
  <si>
    <t>Risk weight</t>
  </si>
  <si>
    <t>Of which unrated</t>
  </si>
  <si>
    <t>EU CR5 - Standardised approach</t>
  </si>
  <si>
    <t>Retail mortgage</t>
  </si>
  <si>
    <t>PD scale</t>
  </si>
  <si>
    <t>Value adjustments and provisions</t>
  </si>
  <si>
    <r>
      <rPr>
        <sz val="10"/>
        <color theme="0"/>
        <rFont val="Segoe UI"/>
        <family val="2"/>
      </rPr>
      <t>Number of obligors</t>
    </r>
  </si>
  <si>
    <t>Subtotal</t>
  </si>
  <si>
    <t>0.00 to &lt;0.15</t>
  </si>
  <si>
    <t>0.15 to &lt;0.25</t>
  </si>
  <si>
    <t>0.25 to &lt;0.50</t>
  </si>
  <si>
    <t>0.50 to &lt;0.75</t>
  </si>
  <si>
    <t>0.75 to &lt;2.50</t>
  </si>
  <si>
    <t>2.50 to &lt;10.00</t>
  </si>
  <si>
    <t>10.00 to &lt;100.00</t>
  </si>
  <si>
    <t>100.00 (Default)</t>
  </si>
  <si>
    <t>Retail other</t>
  </si>
  <si>
    <t>Corporate SME</t>
  </si>
  <si>
    <t>Total (all portfolios)</t>
  </si>
  <si>
    <t>EU CR8 - RWA flow statements of credit risk exposures under the IRB approach</t>
  </si>
  <si>
    <t>EU CCR1 - Analysis of CCR exposure by approach</t>
  </si>
  <si>
    <t>IMM (for derivatives and SFTs)</t>
  </si>
  <si>
    <t>Financial collateral simple method (for SFTs)</t>
  </si>
  <si>
    <t>Financial collateral comprehensive method (for SFTs)</t>
  </si>
  <si>
    <t>VaR for SFTs</t>
  </si>
  <si>
    <t>EEPE</t>
  </si>
  <si>
    <t>Exposure value</t>
  </si>
  <si>
    <t>Total portfolios subject to the advanced method</t>
  </si>
  <si>
    <t>(i) VaR component (including the 3× multiplier)</t>
  </si>
  <si>
    <t>(ii) SVaR component (including the 3× multiplier)</t>
  </si>
  <si>
    <t>All portfolios subject to the standardised method</t>
  </si>
  <si>
    <t>Based on the original exposure method</t>
  </si>
  <si>
    <t>Total subject to the CVA capital charge</t>
  </si>
  <si>
    <t>EU4</t>
  </si>
  <si>
    <t>Corporate</t>
  </si>
  <si>
    <t xml:space="preserve">Total </t>
  </si>
  <si>
    <t>Segregated</t>
  </si>
  <si>
    <t>Unsegregated</t>
  </si>
  <si>
    <t>Fair value of collateral received</t>
  </si>
  <si>
    <t>Fair value of collateral posted</t>
  </si>
  <si>
    <t>Fair value of posted collateral</t>
  </si>
  <si>
    <t>Collateral used in derivative transactions</t>
  </si>
  <si>
    <t>Collateral used in SFTs</t>
  </si>
  <si>
    <t>EU MR1 - Market risk under the standardised approach</t>
  </si>
  <si>
    <t>Outright products</t>
  </si>
  <si>
    <t>Interest rate risk (general and specific)</t>
  </si>
  <si>
    <t>Equity risk (general and specific)</t>
  </si>
  <si>
    <t>Foreign exchange risk</t>
  </si>
  <si>
    <t>Commodity risk</t>
  </si>
  <si>
    <t>Options</t>
  </si>
  <si>
    <t>Simplified approach</t>
  </si>
  <si>
    <t>Delta-plus method</t>
  </si>
  <si>
    <t>Scenario approach</t>
  </si>
  <si>
    <t>Securitisation (specific risk)</t>
  </si>
  <si>
    <t>PD range</t>
  </si>
  <si>
    <t>Number of obligors</t>
  </si>
  <si>
    <t>ratings are being mapped to credit quality steps, based on instruction from EBA and according to the CRR, for the determination of risk weights.</t>
  </si>
  <si>
    <t>Note: Sydbank uses external ratings from Standard &amp; Poor's when calculating the own funds requirement for the credit risk on central governments and institutions. The external</t>
  </si>
  <si>
    <t>Number of data points used in the calculation of averages</t>
  </si>
  <si>
    <t>HIGH-QUALITY LIQUID ASSETS</t>
  </si>
  <si>
    <t>1</t>
  </si>
  <si>
    <t>Total high-quality liquid assets (HQLA)</t>
  </si>
  <si>
    <t>CASH - OUTFLOWS</t>
  </si>
  <si>
    <t>2</t>
  </si>
  <si>
    <t>Retail deposits and deposits from small business customers, of which:</t>
  </si>
  <si>
    <t>3</t>
  </si>
  <si>
    <t xml:space="preserve">     Stable deposits</t>
  </si>
  <si>
    <t>4</t>
  </si>
  <si>
    <t xml:space="preserve">     Less stable deposits</t>
  </si>
  <si>
    <t>5</t>
  </si>
  <si>
    <t>Unsecured wholesale funding</t>
  </si>
  <si>
    <t>6</t>
  </si>
  <si>
    <t xml:space="preserve">     Operational deposits (all counterparties) and deposits in networks of cooperative banks</t>
  </si>
  <si>
    <t>7</t>
  </si>
  <si>
    <t xml:space="preserve">     Non-operational deposits (all counterparties)</t>
  </si>
  <si>
    <t>8</t>
  </si>
  <si>
    <t xml:space="preserve">     Unsecured debt</t>
  </si>
  <si>
    <t>9</t>
  </si>
  <si>
    <t>Secured wholesale funding</t>
  </si>
  <si>
    <t>10</t>
  </si>
  <si>
    <t>Additional requirements</t>
  </si>
  <si>
    <t>11</t>
  </si>
  <si>
    <t xml:space="preserve">     Outflows related to derivative exposures and other collateral requirements</t>
  </si>
  <si>
    <t>12</t>
  </si>
  <si>
    <t xml:space="preserve">     Outflows  related to loss of funding on debt products</t>
  </si>
  <si>
    <t>13</t>
  </si>
  <si>
    <t xml:space="preserve">     Credit and liquidity facilities</t>
  </si>
  <si>
    <t>14</t>
  </si>
  <si>
    <t>Other contractual funding obligations</t>
  </si>
  <si>
    <t>15</t>
  </si>
  <si>
    <t>Other contingent funding obligations</t>
  </si>
  <si>
    <t>16</t>
  </si>
  <si>
    <t>TOTAL CASH OUTFLOWS</t>
  </si>
  <si>
    <t>CASH - INFLOWS</t>
  </si>
  <si>
    <t>17</t>
  </si>
  <si>
    <t>Secured lending (e.g. reverse repos)</t>
  </si>
  <si>
    <t>18</t>
  </si>
  <si>
    <t>Inflows from fully performing exposures</t>
  </si>
  <si>
    <t>19</t>
  </si>
  <si>
    <t>Other cash inflows</t>
  </si>
  <si>
    <t>20</t>
  </si>
  <si>
    <t>TOTAL CASH INFLOWS</t>
  </si>
  <si>
    <t>EU-20a</t>
  </si>
  <si>
    <t>Fully exempt inflows</t>
  </si>
  <si>
    <t>EU-20b</t>
  </si>
  <si>
    <t>Inflows subject to 90% cap</t>
  </si>
  <si>
    <t>EU-20c</t>
  </si>
  <si>
    <t>Inflows subject to 75% cap</t>
  </si>
  <si>
    <t>21</t>
  </si>
  <si>
    <t>LIQUIDITY BUFFER</t>
  </si>
  <si>
    <t>22</t>
  </si>
  <si>
    <t>TOTAL NET CASH OUTFLOWS</t>
  </si>
  <si>
    <t>23</t>
  </si>
  <si>
    <t>LIQUIDITY COVERAGE RATIO (%)</t>
  </si>
  <si>
    <t>Derivative exposures and potential collateral calls</t>
  </si>
  <si>
    <t>Currency mismatch in the LCR</t>
  </si>
  <si>
    <t>Other items in the LCR calculation that are not captured in the LCR disclosure template but that the institution considers relevant for its liquidity profile</t>
  </si>
  <si>
    <t>-</t>
  </si>
  <si>
    <t>EU CR7 - IRB approach - Effect on the RWAs of credit derivatives used as CRM techniques</t>
  </si>
  <si>
    <t>Exposures under FIRB</t>
  </si>
  <si>
    <t>Central governments and central banks</t>
  </si>
  <si>
    <t>Corporates – SMEs</t>
  </si>
  <si>
    <t>Corporates – Specialised lending</t>
  </si>
  <si>
    <t>Corporates – Other</t>
  </si>
  <si>
    <t>Exposures under AIRB</t>
  </si>
  <si>
    <t>Retail – Secured by real estate SMEs</t>
  </si>
  <si>
    <t>Retail – Secured by real estate non- SMEs</t>
  </si>
  <si>
    <t>Retail – Qualifying revolving</t>
  </si>
  <si>
    <t>Retail – Other SMEs</t>
  </si>
  <si>
    <t>Retail – Other non-SMEs</t>
  </si>
  <si>
    <t>Equity IRB</t>
  </si>
  <si>
    <t>Other non-credit obligation assets</t>
  </si>
  <si>
    <t>Pre-credit derivatives RWAs</t>
  </si>
  <si>
    <t>Actual RWAs</t>
  </si>
  <si>
    <t>20a</t>
  </si>
  <si>
    <t>20b</t>
  </si>
  <si>
    <t>(B) 
REGULATION (EU) No 575/2013 ARTICLE REFERENCE</t>
  </si>
  <si>
    <t>Capital instruments and the related share premium accounts</t>
  </si>
  <si>
    <t>26 (1), 27, 28, 29, EBA list 26 (3)</t>
  </si>
  <si>
    <t>EBA list 26 (3)</t>
  </si>
  <si>
    <t>26 (1) (c)</t>
  </si>
  <si>
    <t>26 (1)</t>
  </si>
  <si>
    <t>Funds for general banking risk</t>
  </si>
  <si>
    <t>26 (1) (f)</t>
  </si>
  <si>
    <t>486 (2)</t>
  </si>
  <si>
    <t>Public sector capital injections grandfathered until 1 january 2018</t>
  </si>
  <si>
    <t>483 (2)</t>
  </si>
  <si>
    <t>Minority interests (amount allowed in consolidated CET1)</t>
  </si>
  <si>
    <t>84, 479, 480</t>
  </si>
  <si>
    <t>26 (2)</t>
  </si>
  <si>
    <t>Common Equity Tier 1 (CET1) capital before regulatory adjustments</t>
  </si>
  <si>
    <t>Additional value adjustments (negative amount)</t>
  </si>
  <si>
    <t>34, 105</t>
  </si>
  <si>
    <t>Intangible assets (net of related tax liability) (negative amount)</t>
  </si>
  <si>
    <t>36 (1) (b), 37, 472 (4)</t>
  </si>
  <si>
    <t>Empty set in the EU</t>
  </si>
  <si>
    <t>36 (1) (c), 38, 472 (5)</t>
  </si>
  <si>
    <t>Fair value reserves related to gains or losses on cash flow hedges</t>
  </si>
  <si>
    <t>33 (a)</t>
  </si>
  <si>
    <t>Negative amounts resulting from the calculation of expected loss amounts</t>
  </si>
  <si>
    <t>36 (1) (d), 40, 159, 472 (6)</t>
  </si>
  <si>
    <t>Any increase in equity that results from securitised assets (negative amount)</t>
  </si>
  <si>
    <t>32 (1)</t>
  </si>
  <si>
    <t>Gains or losses on liabilities valued at fair value resulting from changes in own credit standing</t>
  </si>
  <si>
    <t>33 (1) (b) (c)</t>
  </si>
  <si>
    <t>Defined-benefit pension fund assets (negative amount)</t>
  </si>
  <si>
    <t>36 (1) (e), 41, 472 (7)</t>
  </si>
  <si>
    <t>Direct and indirect holdings by an institution of own CET1 instruments (negative amount)</t>
  </si>
  <si>
    <t>36 (1) (f), 42, 472 (8)</t>
  </si>
  <si>
    <t>Direct, indirect and synthetic holdings of the CET1 instruments of financial sector entities where those entities have reciprocal cross holdings with the institution designed to inflate artificially the own funds of the institution (negative amount)</t>
  </si>
  <si>
    <t>36 (1) (g), 44, 472 (9)</t>
  </si>
  <si>
    <t xml:space="preserve">Direct, indirect and synthetic holdings of the CET1 instruments of financial sector entities where the institution does not have a significant investment in those entities (amount above 10% threshold and net of eligible short positions) (negative amount) </t>
  </si>
  <si>
    <t>36 (1) (h), 43, 45, 46, 49 (2) (3), 79, 472 (10)</t>
  </si>
  <si>
    <t xml:space="preserve">Direct, indirect and synthetic holdings of the CET1 instruments of financial sector entities where the institution has a significant investment in those entities (amount above 10% threshold and net of eligible short positions) (negative amount) </t>
  </si>
  <si>
    <t>36 (1) (i), 43, 45, 47, 48 (1) (b), 49 (1) to (3), 79, 470, 472 (11)</t>
  </si>
  <si>
    <t>Exposure amount of the following items which qualify for a RW of 1250%, where the institution opts for the deduction alternative</t>
  </si>
  <si>
    <t>36 (1) (k)</t>
  </si>
  <si>
    <t>36 (1) (k) (i), 89 to 91</t>
  </si>
  <si>
    <t>20c</t>
  </si>
  <si>
    <t>36 (1) (k) (ii) 
243 (1) (b)
244 (1) (b)
258</t>
  </si>
  <si>
    <t>20d</t>
  </si>
  <si>
    <t>36 (1) (k) (iii), 379 (3)</t>
  </si>
  <si>
    <t>Deferred tax assets arising from temporary difference (amount above 10 % threshold , net of related tax liability where the conditions in Article 38  (3) are met) (negative amount)</t>
  </si>
  <si>
    <t>36 (1) (c), 38, 48 (1) (a), 470, 472 (5)</t>
  </si>
  <si>
    <t>48 (1)</t>
  </si>
  <si>
    <t>of which: direct and indirect holdings by the institution of the CET1 instruments of financial sector entities where the institution has a significant investment in those entities</t>
  </si>
  <si>
    <t>36 (1) (i), 48 (1) (b), 470, 472 (11)</t>
  </si>
  <si>
    <t>of which: deferred tax assets arising from temporary difference</t>
  </si>
  <si>
    <t>25a</t>
  </si>
  <si>
    <t>Losses for the current financial year (negative amount)</t>
  </si>
  <si>
    <t>36 (1) (a), 472 (3)</t>
  </si>
  <si>
    <t>25b</t>
  </si>
  <si>
    <t>36 (1) (l)</t>
  </si>
  <si>
    <t>Qualifying AT1 deductions that exceeds the AT1 capital of the institution (negative amount)</t>
  </si>
  <si>
    <t>36 (1) (j)</t>
  </si>
  <si>
    <t>*</t>
  </si>
  <si>
    <t>IFRS 9 transitional arragement</t>
  </si>
  <si>
    <t>Total regulatory adjustments to Common Equity Tier 1 (CET1)</t>
  </si>
  <si>
    <t>Common Equity Tier 1  (CET1) capital</t>
  </si>
  <si>
    <t>51, 52</t>
  </si>
  <si>
    <t>of which: classified as equity under applicable accounting standards</t>
  </si>
  <si>
    <t>of which: classified as liabilities under applicable accounting standards</t>
  </si>
  <si>
    <t>Amount of qualifying items referred to in Article 484 (4) and the related share premium accounts subject to phase out from AT1</t>
  </si>
  <si>
    <t>486 (3)</t>
  </si>
  <si>
    <t xml:space="preserve">Qualifying Tier 1 capital included in consolidated AT1 capital (including minority interest not included in row 5) issued by subsidiaries and held by third parties </t>
  </si>
  <si>
    <t>85, 86</t>
  </si>
  <si>
    <t>of which: instruments issued by subsidiaries subject to phase-out</t>
  </si>
  <si>
    <t>Additional Tier 1 (AT1) capital before regulatory adjustments</t>
  </si>
  <si>
    <t>Direct and indirect holdings by an institution of own AT1 instruments (negative amount)</t>
  </si>
  <si>
    <t>52 (1) (b), 56 (a), 57</t>
  </si>
  <si>
    <t>Direct, indirect and synthetic holdings of the AT1 instruments of financial sector entities where those entities have reciprocal cross holdings with the institution designed to inflate artificially the own funds of the institution (negative amount)</t>
  </si>
  <si>
    <t>56 (b), 58</t>
  </si>
  <si>
    <t xml:space="preserve">Direct, indirect and synthetic holdings of the AT1 instruments of financial sector entities where the institution does not have a significant investment in those entities (amount above 10% threshold and net of eligible short positions) (negative amount) </t>
  </si>
  <si>
    <t>56 (c), 59, 60, 79</t>
  </si>
  <si>
    <t xml:space="preserve">Direct, indirect and synthetic holdings of the AT1 instruments of financial sector entities where the institution has a significant investment in those entities (amount above 10% threshold and net of eligible short positions) (negative amount) </t>
  </si>
  <si>
    <t>56 (d), 59, 79</t>
  </si>
  <si>
    <t>Qualifying T2 deductions that exceed the T2 capital of the institution (negative amount)</t>
  </si>
  <si>
    <t>56 (e)</t>
  </si>
  <si>
    <t>Total regulatory adjustments to Additional Tier 1 (AT1) capital</t>
  </si>
  <si>
    <t>Additional Tier 1 (AT1) capital</t>
  </si>
  <si>
    <t>Tier 1 capital (T1 = CET1 + AT1)</t>
  </si>
  <si>
    <t>62, 63</t>
  </si>
  <si>
    <t>486 (4)</t>
  </si>
  <si>
    <t>483 (4)</t>
  </si>
  <si>
    <t>87, 88, 480</t>
  </si>
  <si>
    <t>Credit risk adjustments</t>
  </si>
  <si>
    <t>62 (c) &amp; (d)</t>
  </si>
  <si>
    <t xml:space="preserve">Tier 2 (T2) capital before regulatory adjustment </t>
  </si>
  <si>
    <t>63 (b) (i), 66 (a), 67</t>
  </si>
  <si>
    <t>66 (b), 68</t>
  </si>
  <si>
    <t>66 (c), 69, 70, 79</t>
  </si>
  <si>
    <t>Direct, indirect and synthetic holdings of the T2 instruments and subordinated loans of financial sector entities where the institution has a significant investment in those entities (net of eligible short positions) (negative amounts)</t>
  </si>
  <si>
    <t>66 (d), 69, 79</t>
  </si>
  <si>
    <t>Total regulatory adjustments to Tier 2 (T2) capital</t>
  </si>
  <si>
    <t>Total capital (TC = T1 + T2)</t>
  </si>
  <si>
    <t>92 (2) (a), 465</t>
  </si>
  <si>
    <t>92 (2) (b), 465</t>
  </si>
  <si>
    <t>92 (2) (c)</t>
  </si>
  <si>
    <t>CRD 128, 129, 130, 131, 133</t>
  </si>
  <si>
    <t>CRD 128</t>
  </si>
  <si>
    <t>[non-relevant in EU regulation]</t>
  </si>
  <si>
    <t>36 (1) (h), 45, 46
56 (c), 59, 60, 66 (c), 69, 70</t>
  </si>
  <si>
    <t>36 (1) (i), 45, 48</t>
  </si>
  <si>
    <t>36 (1) (c), 38, 48</t>
  </si>
  <si>
    <t>Credit risk adjustments included in T2 in respect of exposures subject to standardised approach (prior to the application of the cap)</t>
  </si>
  <si>
    <t>Cap on inclusion of credit risk adjustments in T2 under standardised approach</t>
  </si>
  <si>
    <t>Cap for inclusion of credit risk adjustments in T2 under internal ratings-based approach</t>
  </si>
  <si>
    <t xml:space="preserve"> - Current cap on CET1 instruments subject to phase-out arrangements</t>
  </si>
  <si>
    <t>484 (3), 486 (2) &amp; (5)</t>
  </si>
  <si>
    <t xml:space="preserve"> - Amount excluded from CET1 due to cap (excess over cap after redemptions and maturities)</t>
  </si>
  <si>
    <t xml:space="preserve"> - Current cap on AT1 instruments subject to phase-out arrangements</t>
  </si>
  <si>
    <t>484 (4), 486 (3) &amp; (5)</t>
  </si>
  <si>
    <t xml:space="preserve"> - Amount excluded from AT1 due to cap (excess over cap after redemptions and maturities)</t>
  </si>
  <si>
    <t xml:space="preserve"> - Current cap on T2 instruments subject to phase-out arrangements</t>
  </si>
  <si>
    <t>484 (5), 486 (4) &amp; (5)</t>
  </si>
  <si>
    <t xml:space="preserve"> - Amount excluded from T2 due to cap (excess over cap after redemptions and maturities)</t>
  </si>
  <si>
    <t>Tier 1 capital</t>
  </si>
  <si>
    <t>Leverage ratio</t>
  </si>
  <si>
    <t>Applicable Amounts</t>
  </si>
  <si>
    <t>Total assets as per published financial statements</t>
  </si>
  <si>
    <t>Adjustment for off-balance sheet items (ie conversion to credit equivalent amounts of off-balance sheet exposures)</t>
  </si>
  <si>
    <t>CRR leverage ratio exposures</t>
  </si>
  <si>
    <t>On-balance sheet exposures (excluding derivatives and SFTs)</t>
  </si>
  <si>
    <t>(Asset amounts deducted in determining Tier 1 capital)</t>
  </si>
  <si>
    <t>Derivative exposures</t>
  </si>
  <si>
    <t>Exposure determined under Original Exposure Method</t>
  </si>
  <si>
    <t>(Deductions of receivables assets for cash variation margin provided in derivatives transactions)</t>
  </si>
  <si>
    <t>Adjusted effective notional amount of written credit derivatives</t>
  </si>
  <si>
    <t>(Adjusted effective notional offsets and add-on deductions for written credit derivatives)</t>
  </si>
  <si>
    <t>Securities financing transaction exposures</t>
  </si>
  <si>
    <t>(Netted amounts of cash payables and cash receivables of gross SFT assets)</t>
  </si>
  <si>
    <t>Counterparty credit risk exposure for SFT assets</t>
  </si>
  <si>
    <t>Agent transaction exposures</t>
  </si>
  <si>
    <t>EU-15a</t>
  </si>
  <si>
    <t>(Exempted CCP leg of client-cleared SFT exposure)</t>
  </si>
  <si>
    <t>Other off-balance sheet exposures</t>
  </si>
  <si>
    <t>Off-balance sheet exposures at gross notional amount</t>
  </si>
  <si>
    <t>(Adjustments for conversion to credit equivalent amounts)</t>
  </si>
  <si>
    <t>Choice on transitional arrangements for the definition of the capital measure</t>
  </si>
  <si>
    <t>EU-1</t>
  </si>
  <si>
    <t>Total on-balance sheet exposures (excluding derivatives, SFTs, and exempted exposures), of which:</t>
  </si>
  <si>
    <t>EU-2</t>
  </si>
  <si>
    <t>Trading book exposures</t>
  </si>
  <si>
    <t>EU-3</t>
  </si>
  <si>
    <t>Banking book exposures, of which:</t>
  </si>
  <si>
    <t>EU-4</t>
  </si>
  <si>
    <t>EU-5</t>
  </si>
  <si>
    <t>EU-6</t>
  </si>
  <si>
    <t>EU-7</t>
  </si>
  <si>
    <t>EU-8</t>
  </si>
  <si>
    <t>EU-9</t>
  </si>
  <si>
    <t>EU-10</t>
  </si>
  <si>
    <t>EU-11</t>
  </si>
  <si>
    <t>EU-12</t>
  </si>
  <si>
    <r>
      <t>Common Equity Tier 1 capital: instruments and reserves</t>
    </r>
    <r>
      <rPr>
        <sz val="10"/>
        <color indexed="9"/>
        <rFont val="HelveticaNeueLT Pro 55 Roman"/>
        <family val="2"/>
      </rPr>
      <t>, DKK million</t>
    </r>
  </si>
  <si>
    <t>Quarter ending</t>
  </si>
  <si>
    <t>Consolidated  DKK millions</t>
  </si>
  <si>
    <t>Gross carrying amount/nominal amount of exposures with forbearance measures</t>
  </si>
  <si>
    <t>Accumulated impairment, accumulated negative changes in fair value due to credit risk and provisions</t>
  </si>
  <si>
    <t>Collateral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</si>
  <si>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</si>
  <si>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</si>
  <si>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</si>
  <si>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</si>
  <si>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</si>
  <si>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Central banks</t>
  </si>
  <si>
    <t>General governments</t>
  </si>
  <si>
    <t>Other financial corporations</t>
  </si>
  <si>
    <t>Non-financial corporations</t>
  </si>
  <si>
    <t>Households</t>
  </si>
  <si>
    <t>Debt Securities</t>
  </si>
  <si>
    <t>Loan commitments given</t>
  </si>
  <si>
    <t>Gross carrying amount/nominal amount</t>
  </si>
  <si>
    <t>Performing exposures</t>
  </si>
  <si>
    <t>Non-performing exposures</t>
  </si>
  <si>
    <t>Accumulated partial write-off</t>
  </si>
  <si>
    <t>Collateral and financial guarantees received</t>
  </si>
  <si>
    <t>Performing exposures – accumulated impairment and provisions</t>
  </si>
  <si>
    <t xml:space="preserve">Non-performing exposures – accumulated impairment, accumulated negative changes in fair value due to credit risk and provisions </t>
  </si>
  <si>
    <t>Of which stage 1</t>
  </si>
  <si>
    <t>Of which stage 2</t>
  </si>
  <si>
    <t>Of which stage 3</t>
  </si>
  <si>
    <t>Of which SMEs</t>
  </si>
  <si>
    <t>General credit exposure</t>
  </si>
  <si>
    <t>Own funds requirements</t>
  </si>
  <si>
    <t>Norway</t>
  </si>
  <si>
    <t>Slovakia</t>
  </si>
  <si>
    <t>Other countries</t>
  </si>
  <si>
    <t>Countercyclical capital buffer is calculated only for the relevant credit exposure classes as defined in Article 140(4) of the Capital Requirement Directive. Exposure classes not included in the calculation are exposures to a) central governments or central banks; b) regional governments or local authorities; c) public sector entities; d) multilateral development banks; e) international organisations; f) institutions.</t>
  </si>
  <si>
    <t>Czech Republic</t>
  </si>
  <si>
    <t>Total risk exposure amount</t>
  </si>
  <si>
    <t>Institution specific countercyclical buffer rate</t>
  </si>
  <si>
    <t>Institution specific countercyclical buffer requirement</t>
  </si>
  <si>
    <t>Luxembourg</t>
  </si>
  <si>
    <t>EU OV1 – Overview of total risk exposure amounts</t>
  </si>
  <si>
    <t>EU OV1</t>
  </si>
  <si>
    <t>EU OV1 - Overview of total risk exposure amounts</t>
  </si>
  <si>
    <t>Total risk exposure amounts (TREA)</t>
  </si>
  <si>
    <t>Total own funds requirements</t>
  </si>
  <si>
    <t>Of which the foundation IRB (F-IRB) approach</t>
  </si>
  <si>
    <t>Of which the advanced IRB (A-IRB) approach</t>
  </si>
  <si>
    <t>Of whick slotting approach</t>
  </si>
  <si>
    <t>Of which equities under the simple riskweighted approach</t>
  </si>
  <si>
    <t>EU 4a</t>
  </si>
  <si>
    <t>Counterparty credit risk - CCR</t>
  </si>
  <si>
    <t>Of whick exposures to a CCP</t>
  </si>
  <si>
    <t>Of which credit value adjustment (CVA)</t>
  </si>
  <si>
    <t>Of which other CCR</t>
  </si>
  <si>
    <t>EU 8a</t>
  </si>
  <si>
    <t>EU 8b</t>
  </si>
  <si>
    <t>EU 19a</t>
  </si>
  <si>
    <t>Securitisation exposures in the non-trading book (after the cap)</t>
  </si>
  <si>
    <t>Of which SEC-IRBA approach</t>
  </si>
  <si>
    <t>Of which SEC-ERBA (including IAA)</t>
  </si>
  <si>
    <t>Og which SEC_SA approach</t>
  </si>
  <si>
    <t>Of which 1250% / deduction</t>
  </si>
  <si>
    <t>Position, foreign exchange and commodities risiks (Market risk)</t>
  </si>
  <si>
    <t>EU 22a</t>
  </si>
  <si>
    <t>EU 23a</t>
  </si>
  <si>
    <t>EU 23b</t>
  </si>
  <si>
    <t>EU 23c</t>
  </si>
  <si>
    <t>EU KM1 - Key metrics template</t>
  </si>
  <si>
    <t>EU KM1 – Key metrics template</t>
  </si>
  <si>
    <t>EU KM1</t>
  </si>
  <si>
    <t>Available own funds (amounts)</t>
  </si>
  <si>
    <t xml:space="preserve">Common Equity Tier 1 (CET1) capital </t>
  </si>
  <si>
    <t xml:space="preserve">Tier 1 capital </t>
  </si>
  <si>
    <t xml:space="preserve">Total capital </t>
  </si>
  <si>
    <t>Risk-weighted exposure amounts</t>
  </si>
  <si>
    <t>Capital ratios (as a percentage of risk-weighted exposure amount)</t>
  </si>
  <si>
    <t>Common Equity Tier 1 ratio (%)</t>
  </si>
  <si>
    <t>Tier 1 ratio (%)</t>
  </si>
  <si>
    <t>Total capital ratio (%)</t>
  </si>
  <si>
    <t>Additional own funds requirements to address risks other than the risk of excessive leverage (as a percentage of risk-weighted exposure amount)</t>
  </si>
  <si>
    <t xml:space="preserve">Additional own funds requirements to address risks other than the risk of excessive leverage (%) </t>
  </si>
  <si>
    <t xml:space="preserve">     of which: to be made up of CET1 capital (percentage points)</t>
  </si>
  <si>
    <t xml:space="preserve">     of which: to be made up of Tier 1 capital (percentage points)</t>
  </si>
  <si>
    <t>Total SREP own funds requirements (%)</t>
  </si>
  <si>
    <t>Combined buffer and overall capital requirement (as a percentage of risk-weighted exposure amount)</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</si>
  <si>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</si>
  <si>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</si>
  <si>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</si>
  <si>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</si>
  <si>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</si>
  <si>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Other Systemically Important Institution buffer (%)</t>
  </si>
  <si>
    <t>Combined buffer requirement (%)</t>
  </si>
  <si>
    <t>Overall capital requirements (%)</t>
  </si>
  <si>
    <t>CET1 available after meeting the total SREP own funds requirements (%)</t>
  </si>
  <si>
    <t>Total exposure measure</t>
  </si>
  <si>
    <t>Leverage ratio (%)</t>
  </si>
  <si>
    <t>Additional own funds requirements to address the risk of excessive leverage (as a percentage of total exposure measure)</t>
  </si>
  <si>
    <t xml:space="preserve">Additional own funds requirements to address the risk of excessive leverage (%) </t>
  </si>
  <si>
    <t>Total SREP leverage ratio requirements (%)</t>
  </si>
  <si>
    <t>Leverage ratio buffer and overall leverage ratio requirement (as a percentage of total exposure measure)</t>
  </si>
  <si>
    <t>Leverage ratio buffer requirement (%)</t>
  </si>
  <si>
    <t>Overall leverage ratio requirement (%)</t>
  </si>
  <si>
    <t>Liquidity Coverage Ratio</t>
  </si>
  <si>
    <t>Total high-quality liquid assets (HQLA) (Weighted value -average)</t>
  </si>
  <si>
    <t xml:space="preserve">Cash outflows - Total weighted value </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</si>
  <si>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</si>
  <si>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</si>
  <si>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</si>
  <si>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</si>
  <si>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</si>
  <si>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</si>
  <si>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</si>
  <si>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EU 7a</t>
  </si>
  <si>
    <t>EU 7b</t>
  </si>
  <si>
    <t>EU 7c</t>
  </si>
  <si>
    <t>EU 7d</t>
  </si>
  <si>
    <t>EU 9a</t>
  </si>
  <si>
    <t>EU 10a</t>
  </si>
  <si>
    <t>EU 11a</t>
  </si>
  <si>
    <t>EU 14a</t>
  </si>
  <si>
    <t>EU 14b</t>
  </si>
  <si>
    <t>EU 14c</t>
  </si>
  <si>
    <t>EU 14d</t>
  </si>
  <si>
    <t>EU 14e</t>
  </si>
  <si>
    <t>EU 16a</t>
  </si>
  <si>
    <t>EU 16b</t>
  </si>
  <si>
    <t>EU CC1 – Composition of regulatory own funds</t>
  </si>
  <si>
    <t>EU CC1</t>
  </si>
  <si>
    <t>EU CC1 - Composition of regulatory own funds</t>
  </si>
  <si>
    <t>EU CCR2</t>
  </si>
  <si>
    <t>EU CCR3</t>
  </si>
  <si>
    <t>EU CCR4</t>
  </si>
  <si>
    <t>EU CCR5</t>
  </si>
  <si>
    <t>EU CCR8</t>
  </si>
  <si>
    <t>EU CCR1</t>
  </si>
  <si>
    <t>Replacement cost (RC)</t>
  </si>
  <si>
    <t>Potential future exposure  (PFE)</t>
  </si>
  <si>
    <t>Alpha used for computing regulatory exposure value</t>
  </si>
  <si>
    <t>Exposure value pre-CRM</t>
  </si>
  <si>
    <t>Exposure value post-CRM</t>
  </si>
  <si>
    <t>RWEA</t>
  </si>
  <si>
    <t>EU - Original Exposure Method (for derivatives)</t>
  </si>
  <si>
    <t>EU - Simplified SA-CCR (for derivatives)</t>
  </si>
  <si>
    <t>SA-CCR (for derivatives)</t>
  </si>
  <si>
    <t>Of which securities financing transactions netting sets</t>
  </si>
  <si>
    <t>Of which derivatives and long settlement transactions netting sets</t>
  </si>
  <si>
    <t>Of which from contractual cross-product netting sets</t>
  </si>
  <si>
    <t>2a</t>
  </si>
  <si>
    <t>2b</t>
  </si>
  <si>
    <t>2c</t>
  </si>
  <si>
    <t>1.4</t>
  </si>
  <si>
    <t>EU CCR2 – Transactions subject to own funds requirements for CVA risk</t>
  </si>
  <si>
    <t>EU CCR2  – Transactions subject to own funds requirements for CVA risk</t>
  </si>
  <si>
    <t>EU CCR3 – Standardised approach – CCR exposures by regulatory exposure class and risk weights</t>
  </si>
  <si>
    <t>EU CCR4 – IRB approach – CCR exposures by exposure class and PD scale</t>
  </si>
  <si>
    <t>EU CCR5 – Composition of collateral for CCR exposures</t>
  </si>
  <si>
    <t>EU CCR8 – Exposures to CCPs</t>
  </si>
  <si>
    <t xml:space="preserve">Central governments or central banks </t>
  </si>
  <si>
    <t xml:space="preserve">Regional government or local authorities </t>
  </si>
  <si>
    <t>Total exposure value</t>
  </si>
  <si>
    <t>EU CCR3  – Standardised approach – CCR exposures by regulatory exposure class and risk weights</t>
  </si>
  <si>
    <t>Exposure weighted average PD (%)</t>
  </si>
  <si>
    <t>Exposure weighted average LGD (%)</t>
  </si>
  <si>
    <t>Exposure weighted average maturity (years)</t>
  </si>
  <si>
    <t>Density of risk weighted exposure amounts</t>
  </si>
  <si>
    <t>EU CCR5  - Composition of collateral for CCR exposures</t>
  </si>
  <si>
    <t>Collateral type</t>
  </si>
  <si>
    <t>Cash – domestic currency</t>
  </si>
  <si>
    <t>Cash – other currencies</t>
  </si>
  <si>
    <t>Domestic sovereign debt</t>
  </si>
  <si>
    <t>Other sovereign debt</t>
  </si>
  <si>
    <t>Government agency debt</t>
  </si>
  <si>
    <t>Corporate bonds</t>
  </si>
  <si>
    <t>Equity securities</t>
  </si>
  <si>
    <t>Other collateral</t>
  </si>
  <si>
    <t>EU CQ1 - Credit quality of forborne exposures</t>
  </si>
  <si>
    <t>EU CQ1</t>
  </si>
  <si>
    <t>EU CR1</t>
  </si>
  <si>
    <t>EU CR1-A</t>
  </si>
  <si>
    <t>EU CR1 - Performing and non-performing exposures and related provisions</t>
  </si>
  <si>
    <t>EU CR1-A - Maturity of exposures</t>
  </si>
  <si>
    <t>005</t>
  </si>
  <si>
    <t>010</t>
  </si>
  <si>
    <t>020</t>
  </si>
  <si>
    <t>030</t>
  </si>
  <si>
    <t>040</t>
  </si>
  <si>
    <t>050</t>
  </si>
  <si>
    <t>060</t>
  </si>
  <si>
    <t>070</t>
  </si>
  <si>
    <t>Cash balances at central banks and other demand deposits</t>
  </si>
  <si>
    <t>080</t>
  </si>
  <si>
    <t>090</t>
  </si>
  <si>
    <t>On-balance-sheet exposures</t>
  </si>
  <si>
    <t>Annex I - Disclosure of key metrics and overview of risk-weighted exposure amounts</t>
  </si>
  <si>
    <t>Annex VII - Disclosure of own funds</t>
  </si>
  <si>
    <t>Annex IX - Disclosure of countercyclical capital buffers</t>
  </si>
  <si>
    <t>EU CCyB1 - Geographical distribution of credit exposures relevant for the calculation of the countercyclical buffer</t>
  </si>
  <si>
    <t>EU CCyB2 -  Amount of institution-specific countercyclical capital buffer</t>
  </si>
  <si>
    <t>EU CCyB1</t>
  </si>
  <si>
    <t>EU CCyB2</t>
  </si>
  <si>
    <t>EU CCyB2 - Amount of institution-specific countercyclical capital buffer</t>
  </si>
  <si>
    <t>Exposure value under the standardised approach</t>
  </si>
  <si>
    <t>Exposure value under the IRB approach</t>
  </si>
  <si>
    <t>Relevant credit exposures – Market risk</t>
  </si>
  <si>
    <t>Sum of long and short positions of trading book exposures for SA</t>
  </si>
  <si>
    <t>Relevant credit exposures –       Market risk</t>
  </si>
  <si>
    <t>Value of trading book exposures for internal models</t>
  </si>
  <si>
    <t>Securitisation exposures  Exposure value for non-trading book</t>
  </si>
  <si>
    <t>Relevant credit risk exposures - Credit risk</t>
  </si>
  <si>
    <t xml:space="preserve">Relevant credit exposures – Securitisation positions in the non-trading book </t>
  </si>
  <si>
    <t xml:space="preserve">Risk-weighted exposure amounts </t>
  </si>
  <si>
    <t>Own fund requirements weights (%)</t>
  </si>
  <si>
    <t>Countercyclical buffer rate (%)</t>
  </si>
  <si>
    <t>Annex XI - Disclosure of the leverage ratio</t>
  </si>
  <si>
    <t>EU LR1 - LRSum - Summary reconciliation of accounting assets and leverage ratio exposures</t>
  </si>
  <si>
    <t>EU LR2 - LRCom - Leverage ratio common disclosure</t>
  </si>
  <si>
    <t>EU LR3 - LRSpl - Split-up of on balance sheet exposures (excluding derivatives, SFTs and exempted exposures)</t>
  </si>
  <si>
    <t>EU LR1 LRSum</t>
  </si>
  <si>
    <t>EU LR2 LRCom</t>
  </si>
  <si>
    <t>EU LR3 LRSpl</t>
  </si>
  <si>
    <t>EU LR1 - LRSum: Summary reconciliation of accounting assets and leverage ratio exposures</t>
  </si>
  <si>
    <t>EU-11a</t>
  </si>
  <si>
    <t>EU-11b</t>
  </si>
  <si>
    <t>Adjustment for entities which are consolidated for accounting purposes but are outside the scope of prudential consolidation</t>
  </si>
  <si>
    <t>(Adjustment for securitised exposures that meet the operational requirements for the recognition of risk transference)</t>
  </si>
  <si>
    <t>(Adjustment for temporary exemption of exposures to central banks (if applicable))</t>
  </si>
  <si>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</si>
  <si>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</si>
  <si>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</si>
  <si>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 for derivative financial instruments</t>
  </si>
  <si>
    <t>Adjustment for securities financing transactions (SFTs)</t>
  </si>
  <si>
    <t>(Adjustment for prudent valuation adjustments and specific and general provisions which have reduced Tier 1 capital)</t>
  </si>
  <si>
    <t>(Adjustment for exposures excluded from the total exposure measure in accordance with point (c) of Article 429a(1) CRR)</t>
  </si>
  <si>
    <t>(Adjustment for exposures excluded from the total exposure measure in accordance with point (j) of Article 429a(1) CRR)</t>
  </si>
  <si>
    <t>On-balance sheet items (excluding derivatives, SFTs, but including collateral)</t>
  </si>
  <si>
    <t>Gross-up for derivatives collateral provided, where deducted from the balance sheet assets pursuant to the applicable accounting framework</t>
  </si>
  <si>
    <t>(Adjustment for securities received under securities financing transactions that are recognised as an asset)</t>
  </si>
  <si>
    <t>(General credit risk adjustments to on-balance sheet items)</t>
  </si>
  <si>
    <t xml:space="preserve">Total on-balance sheet exposures (excluding derivatives and SFTs) </t>
  </si>
  <si>
    <t>EU-8a</t>
  </si>
  <si>
    <t>EU-9a</t>
  </si>
  <si>
    <t>EU-9b</t>
  </si>
  <si>
    <t>EU-10a</t>
  </si>
  <si>
    <t>EU-10b</t>
  </si>
  <si>
    <t>Replacement cost associated with SA-CCR derivatives transactions (ie net of eligible cash variation margin)</t>
  </si>
  <si>
    <t>Derogation for derivatives: replacement costs contribution under the simplified standardised approach</t>
  </si>
  <si>
    <t xml:space="preserve">Add-on amounts for potential future exposure associated with SA-CCR derivatives transactions </t>
  </si>
  <si>
    <t>Derogation for derivatives: Potential future exposure contribution under the simplified standardised approach</t>
  </si>
  <si>
    <t>(Exempted CCP leg of client-cleared trade exposures) (SA-CCR)</t>
  </si>
  <si>
    <t>(Exempted CCP leg of client-cleared trade exposures) (simplified standardised approach)</t>
  </si>
  <si>
    <t>(Exempted CCP leg of client-cleared trade exposures) (Original Exposure Method)</t>
  </si>
  <si>
    <t xml:space="preserve">Total derivatives exposures </t>
  </si>
  <si>
    <t>EU-16a</t>
  </si>
  <si>
    <t>EU-17a</t>
  </si>
  <si>
    <t>Gross SFT assets (with no recognition of netting), after adjustment for sales accounting transactions</t>
  </si>
  <si>
    <t>Derogation for SFTs: Counterparty credit risk exposure in accordance with Articles 429e(5) and 222 CRR</t>
  </si>
  <si>
    <t>Total securities financing transaction exposures</t>
  </si>
  <si>
    <t>(General provisions deducted in determining Tier 1 capital and specific provisions associated associated with off-balance sheet exposures)</t>
  </si>
  <si>
    <t>Off-balance sheet exposures</t>
  </si>
  <si>
    <t>Excluded exposures</t>
  </si>
  <si>
    <t>EU-22a</t>
  </si>
  <si>
    <t>EU-22b</t>
  </si>
  <si>
    <t>EU-22c</t>
  </si>
  <si>
    <t>EU-22d</t>
  </si>
  <si>
    <t>EU-22e</t>
  </si>
  <si>
    <t>EU-22f</t>
  </si>
  <si>
    <t>EU-22g</t>
  </si>
  <si>
    <t>EU-22h</t>
  </si>
  <si>
    <t>EU-22i</t>
  </si>
  <si>
    <t>EU-22j</t>
  </si>
  <si>
    <t>EU-22k</t>
  </si>
  <si>
    <t>(Exposures excluded from the total exposure measure in accordance with point (c) of Article 429a(1) CRR)</t>
  </si>
  <si>
    <t>(Exposures exempted in accordance with point (j) of Article 429a(1) CRR (on and off balance sheet))</t>
  </si>
  <si>
    <t>(Excluded exposures of public development banks (or units) - Public sector investments)</t>
  </si>
  <si>
    <t>(Excluded exposures of public development banks (or units) - Promotional loans)</t>
  </si>
  <si>
    <t>(Excluded passing-through promotional loan exposures by non-public development banks (or units))</t>
  </si>
  <si>
    <t xml:space="preserve">(Excluded guaranteed parts of exposures arising from export credits) </t>
  </si>
  <si>
    <t>(Excluded excess collateral deposited at triparty agents)</t>
  </si>
  <si>
    <t>(Excluded CSD related services of CSD/institutions in accordance with point (o) of Article 429a(1) CRR)</t>
  </si>
  <si>
    <t>(Excluded CSD related services of designated institutions in accordance with point (p) of Article 429a(1) CRR)</t>
  </si>
  <si>
    <t>(Reduction of the exposure value of pre-financing or intermediate loans)</t>
  </si>
  <si>
    <t>(Total exempted exposures)</t>
  </si>
  <si>
    <t>Capital and total exposure measure</t>
  </si>
  <si>
    <t>EU-25</t>
  </si>
  <si>
    <t>EU-26a</t>
  </si>
  <si>
    <t>EU-26b</t>
  </si>
  <si>
    <t>EU-27a</t>
  </si>
  <si>
    <t>Leverage ratio (excluding the impact of the exemption of public sector investments and promotional loans) (%)</t>
  </si>
  <si>
    <t>Regulatory minimum leverage ratio requirement (%)</t>
  </si>
  <si>
    <t xml:space="preserve">     of which: to be made up of CET1 capital</t>
  </si>
  <si>
    <t>Leverage ratio (excluding the impact of any applicable temporary exemption of central bank reserves) (%)</t>
  </si>
  <si>
    <t>Choice on transitional arrangements and relevant exposures</t>
  </si>
  <si>
    <t>EU-27b</t>
  </si>
  <si>
    <t>EU LR2 - LRCom: Leverage ratio common disclosure</t>
  </si>
  <si>
    <t>EU LR3 - LRSpl: Split-up of on balance sheet exposures (excluding derivatives, SFTs and exempted exposures)</t>
  </si>
  <si>
    <t>Exposures treated as sovereigns</t>
  </si>
  <si>
    <t>Exposures to regional governments, MDB, international organisations and PSE, not treated as sovereigns</t>
  </si>
  <si>
    <t>Secured by mortgages of immovable properties</t>
  </si>
  <si>
    <t>Retail exposures</t>
  </si>
  <si>
    <t>Other exposures (eg equity, securitisations, and other non-credit obligation assets)</t>
  </si>
  <si>
    <t>Annex XIII - Disclosure of liquidity requirements</t>
  </si>
  <si>
    <t>EU LIQ2</t>
  </si>
  <si>
    <t>EU LIQ1 - Quantitative information of LCR</t>
  </si>
  <si>
    <t xml:space="preserve">EU LIQ2 - Net Stable Funding Ratio </t>
  </si>
  <si>
    <t xml:space="preserve"> EU LIQB  on qualitative information on LCR, which complements template EU LIQ1.</t>
  </si>
  <si>
    <t>a</t>
  </si>
  <si>
    <t>b</t>
  </si>
  <si>
    <t>c</t>
  </si>
  <si>
    <t>d</t>
  </si>
  <si>
    <t>e</t>
  </si>
  <si>
    <t>f</t>
  </si>
  <si>
    <t>g</t>
  </si>
  <si>
    <t>Explanations on the main drivers of LCR results and the evolution of the contribution of inputs to the LCR’s calculation over time</t>
  </si>
  <si>
    <t>Explanations on the changes in the LCR over time</t>
  </si>
  <si>
    <t>Explanations on the actual concentration of funding sources</t>
  </si>
  <si>
    <t>High-level description of the composition of the institution`s liquidity buffer.</t>
  </si>
  <si>
    <t>EU LIQ2 - Net Stable Funding Ratio</t>
  </si>
  <si>
    <t>Unweighted value by residual maturity</t>
  </si>
  <si>
    <t>Weighted value</t>
  </si>
  <si>
    <t>No maturity</t>
  </si>
  <si>
    <t>&lt; 6 months</t>
  </si>
  <si>
    <t>6 months &lt; 1 year</t>
  </si>
  <si>
    <t>≥ 1 year</t>
  </si>
  <si>
    <t>Availabe stable funding (ASF) Items</t>
  </si>
  <si>
    <t>Required stable funding (RSF) Items</t>
  </si>
  <si>
    <t>Capital items and instruments</t>
  </si>
  <si>
    <t>Own funds</t>
  </si>
  <si>
    <t>Other capital instruments</t>
  </si>
  <si>
    <t>Retail deposits</t>
  </si>
  <si>
    <t>Stable deposits</t>
  </si>
  <si>
    <t>Less stable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</si>
  <si>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</si>
  <si>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</si>
  <si>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</si>
  <si>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</si>
  <si>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</si>
  <si>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</si>
  <si>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</si>
  <si>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</si>
  <si>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</si>
  <si>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</si>
  <si>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</si>
  <si>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customers collateralised by Level 1 HQLA subject to 0% haircut</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</si>
  <si>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</si>
  <si>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</si>
  <si>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</si>
  <si>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</si>
  <si>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</si>
  <si>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</si>
  <si>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</si>
  <si>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</si>
  <si>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</si>
  <si>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NSFR derivative assets </t>
  </si>
  <si>
    <t xml:space="preserve">NSFR derivative liabilities before deduction of variation margin posted </t>
  </si>
  <si>
    <t>All other assets not included in the above categories</t>
  </si>
  <si>
    <t>Off-balance sheet items</t>
  </si>
  <si>
    <t>Total RSF</t>
  </si>
  <si>
    <t>Net Stable Funding Ratio (%)</t>
  </si>
  <si>
    <t>Annex XV - Disclosure of credit risk quality</t>
  </si>
  <si>
    <t>Annex XVII - Disclosure of the use of credit risk mitigation techniques</t>
  </si>
  <si>
    <t>EU CR3 - CRM techniques overview:  Disclosure of the use of credit risk mitigation techniques</t>
  </si>
  <si>
    <t>Of which non-performing exposures</t>
  </si>
  <si>
    <t xml:space="preserve">Unsecured carrying amount </t>
  </si>
  <si>
    <t>Secured carrying amount</t>
  </si>
  <si>
    <t xml:space="preserve">Of which secured by collateral </t>
  </si>
  <si>
    <t>Of which secured by financial guarantees</t>
  </si>
  <si>
    <t>Of which secured by credit derivatives</t>
  </si>
  <si>
    <t>EU CR3</t>
  </si>
  <si>
    <t>Annex XIX - Disclosure of the use of the standardised approach</t>
  </si>
  <si>
    <t>EU CR4 – standardised approach – Credit risk exposure and CRM effects</t>
  </si>
  <si>
    <t>EU CR5 – standardised approach</t>
  </si>
  <si>
    <t>EU CR4</t>
  </si>
  <si>
    <t>EU CR5</t>
  </si>
  <si>
    <t>Annex XXI - Disclosure of the use of the IRB approach to credit risk</t>
  </si>
  <si>
    <t>EU CR7 – IRB approach – Effect on the RWEAs of credit derivatives used as CRM techniques</t>
  </si>
  <si>
    <t>EU CR7-A – IRB approach – Disclosure of the extent of the use of CRM techniques</t>
  </si>
  <si>
    <t xml:space="preserve">EU CR8 –  RWEA flow statements of credit risk exposures under the IRB approach </t>
  </si>
  <si>
    <t>EU CR8</t>
  </si>
  <si>
    <t xml:space="preserve">EU CR6 </t>
  </si>
  <si>
    <t>EU CR7</t>
  </si>
  <si>
    <t>EU CR7-A</t>
  </si>
  <si>
    <t>Exposures post CCF and post CRM</t>
  </si>
  <si>
    <t>RWA density (%)</t>
  </si>
  <si>
    <t>EU CR4 - Standardised approach – Credit risk exposure and CRM effects</t>
  </si>
  <si>
    <t>Expected loss amount</t>
  </si>
  <si>
    <t>Density of risk weighted exposure amount</t>
  </si>
  <si>
    <t>Risk weighted exposure amount after supporting factors</t>
  </si>
  <si>
    <t>Exposure post CCF and post CRM</t>
  </si>
  <si>
    <t>Exposure weighted average CCF</t>
  </si>
  <si>
    <t>On-balance sheet exposures</t>
  </si>
  <si>
    <t>Off-balance-sheet exposures pre-CCF</t>
  </si>
  <si>
    <t>0.00 to &lt;0.10</t>
  </si>
  <si>
    <t>0.10 to&lt;0.15</t>
  </si>
  <si>
    <t>0.75 to &lt;1.75</t>
  </si>
  <si>
    <t>1.75 to &lt;2.50</t>
  </si>
  <si>
    <t>2.50 to &lt;5.00</t>
  </si>
  <si>
    <t>5.00 to &lt;10.00</t>
  </si>
  <si>
    <t>10.00 to &lt;20.00</t>
  </si>
  <si>
    <t>20.00 to &lt;30.00</t>
  </si>
  <si>
    <t>30.00 to &lt;100.00</t>
  </si>
  <si>
    <t>EU CR6 - IRB approach – Credit risk exposures by exposure class and PD range</t>
  </si>
  <si>
    <t>Risk weighted exposure amount as at the end of the previous reporting period</t>
  </si>
  <si>
    <t>Asset size (+/-)</t>
  </si>
  <si>
    <t>Asset quality (+/-)</t>
  </si>
  <si>
    <t>Model updates (+/-)</t>
  </si>
  <si>
    <t>Methodology and policy (+/-)</t>
  </si>
  <si>
    <t>Acquisitions and disposals (+/-)</t>
  </si>
  <si>
    <t>Foreign exchange movements (+/-)</t>
  </si>
  <si>
    <t>Other (+/-)</t>
  </si>
  <si>
    <t>Risk weighted exposure amount as at the end of the reporting period</t>
  </si>
  <si>
    <t>Risk weighted exposure amount</t>
  </si>
  <si>
    <t>EU CR7-A - IRB approach – Disclosure of the extent of the use of CRM techniques</t>
  </si>
  <si>
    <t>Of which Corporates – SMEs</t>
  </si>
  <si>
    <t>Of which Corporates – Specialised lending</t>
  </si>
  <si>
    <t>Of which Corporates – Other</t>
  </si>
  <si>
    <t>Of which Retail –  Immovable property SMEs</t>
  </si>
  <si>
    <t>Of which Retail – Immovable property non-SMEs</t>
  </si>
  <si>
    <t>Of which Retail – Qualifying revolving</t>
  </si>
  <si>
    <t>Of which Retail – Other SMEs</t>
  </si>
  <si>
    <t>Of which Retail – Other non-SMEs</t>
  </si>
  <si>
    <t>Credit risk Mitigation methods in the calculation of RWEAs</t>
  </si>
  <si>
    <t>RWEA with substitution effects
(both reduction and sustitution effects)</t>
  </si>
  <si>
    <t>RWEA without substitution effects
(reduction effects only)</t>
  </si>
  <si>
    <t>Credit risk Mitigation techniques</t>
  </si>
  <si>
    <t xml:space="preserve"> Unfunded credit 
Protection (UFCP)</t>
  </si>
  <si>
    <t>Part of exposures covered by Guarantees (%)</t>
  </si>
  <si>
    <t>Part of exposures covered by Credit Derivatives (%)</t>
  </si>
  <si>
    <t>Funded credit 
Protection (FCP)</t>
  </si>
  <si>
    <t>Part of exposures covered by Financial Collaterals (%)</t>
  </si>
  <si>
    <t>Part of exposures covered by Other eligible collaterals (%)</t>
  </si>
  <si>
    <t>Part of exposures covered by Immovable property Collaterals (%)</t>
  </si>
  <si>
    <t>Part of exposures covered by Receivables (%)</t>
  </si>
  <si>
    <t>Part of exposures covered by Other physical collateral (%)</t>
  </si>
  <si>
    <t>Part of exposures covered by Other funded credit protection (%)</t>
  </si>
  <si>
    <t>Part of exposures covered by Cash on deposit (%)</t>
  </si>
  <si>
    <t>Part of exposures covered by Life insurance policies (%)</t>
  </si>
  <si>
    <t>Part of exposures covered by Instruments held by a third party (%)</t>
  </si>
  <si>
    <t>A-IRB</t>
  </si>
  <si>
    <t>Annex XXV - Disclosure of exposures to counterparty credit risk</t>
  </si>
  <si>
    <t>EU MR1</t>
  </si>
  <si>
    <t xml:space="preserve">Common Equity Tier 1 (CET1) capital:  instruments and reserves    </t>
  </si>
  <si>
    <t>Common Equity Tier 1 (CET1) capital: regulatory adjustments </t>
  </si>
  <si>
    <t>Additional Tier 1 (AT1) capital: instruments</t>
  </si>
  <si>
    <t>Additional Tier 1 (AT1) capital: regulatory adjustments</t>
  </si>
  <si>
    <t>Tier 2 (T2) capital: regulatory adjustments </t>
  </si>
  <si>
    <t>of which: additional own funds requirements to address the risks other than the risk of excessive leverage</t>
  </si>
  <si>
    <t>EU-47b</t>
  </si>
  <si>
    <t>EU-47a</t>
  </si>
  <si>
    <t>EU-3a</t>
  </si>
  <si>
    <t>EU-5a</t>
  </si>
  <si>
    <t xml:space="preserve">Capital instruments and the related share premium accounts </t>
  </si>
  <si>
    <t xml:space="preserve">     of which: Instrument type 1</t>
  </si>
  <si>
    <t xml:space="preserve">     of which: Instrument type 2</t>
  </si>
  <si>
    <t xml:space="preserve">     of which: Instrument type 3</t>
  </si>
  <si>
    <t xml:space="preserve">Retained earnings </t>
  </si>
  <si>
    <t>Accumulated other comprehensive income (and other reserves)</t>
  </si>
  <si>
    <t xml:space="preserve">Amount of qualifying items referred to in Article 484 (3) CRR and the related share premium accounts subject to phase out from CET1 </t>
  </si>
  <si>
    <t xml:space="preserve">Independently reviewed interim profits net of any foreseeable charge or dividend </t>
  </si>
  <si>
    <t>27a</t>
  </si>
  <si>
    <t>Deferred tax assets that rely on future profitability excluding those arising from temporary differences (net of related tax liability where the conditions in Article 38 (3) CRR are met) (negative amount)</t>
  </si>
  <si>
    <t xml:space="preserve">     of which: qualifying holdings outside the financial sector (negative amount)</t>
  </si>
  <si>
    <t xml:space="preserve">     of which: securitisation positions (negative amount)</t>
  </si>
  <si>
    <t xml:space="preserve">     of which: free deliveries (negative amount)</t>
  </si>
  <si>
    <t>Amount exceeding the 17,65% threshold (negative amount)</t>
  </si>
  <si>
    <t>Foreseeable tax charges relating to CET1 items except where the institution suitably adjusts the amount of CET1 items insofar as such tax charges reduce the amount up to which those items may be used to cover risks or losses (negative amount)</t>
  </si>
  <si>
    <t>Other regulatory adjustments</t>
  </si>
  <si>
    <t>42a</t>
  </si>
  <si>
    <t>Other regulatory adjustments to AT1 capital</t>
  </si>
  <si>
    <t>54a</t>
  </si>
  <si>
    <t>EU-56a</t>
  </si>
  <si>
    <t>EU-56b</t>
  </si>
  <si>
    <t xml:space="preserve">Tier 2 (T2) capital </t>
  </si>
  <si>
    <t>Total Risk exposure amount</t>
  </si>
  <si>
    <t>Direct, indirect and synthetic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</si>
  <si>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</si>
  <si>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</si>
  <si>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Amount of qualifying  items referred to in Article 484(5) CRR and the related share premium accounts subject to phase out from T2 as described in Article 486(4) CRR</t>
  </si>
  <si>
    <t>Amount of qualifying  items referred to in Article 494a(2) CRR subject to phase out from T2</t>
  </si>
  <si>
    <t>Amount of qualifying  items referred to in Article 494b(2) CRR subject to phase out from T2</t>
  </si>
  <si>
    <t xml:space="preserve">Qualifying own funds instruments included in consolidated T2 capital (including minority interests and AT1 instruments not included in rows 5 or 34) issued by subsidiaries and held by third parties </t>
  </si>
  <si>
    <t>Qualifying eligible liabilities deductions that exceed the eligible liabilities items of the institution (negative amount)</t>
  </si>
  <si>
    <t>Other regulatory adjustments to T2 capital</t>
  </si>
  <si>
    <t>Capital ratios and requirements including buffers </t>
  </si>
  <si>
    <t>EU-67a</t>
  </si>
  <si>
    <t>EU-67b</t>
  </si>
  <si>
    <t>Common Equity Tier 1 capital</t>
  </si>
  <si>
    <t>Total capital</t>
  </si>
  <si>
    <t>Institution CET1 overall capital requirements</t>
  </si>
  <si>
    <t xml:space="preserve">of which: capital conservation buffer requirement </t>
  </si>
  <si>
    <t xml:space="preserve">of which: countercyclical capital buffer requirement </t>
  </si>
  <si>
    <t xml:space="preserve">of which: systemic risk buffer requirement </t>
  </si>
  <si>
    <t>of which: Global Systemically Important Institution (G-SII) or Other Systemically Important Institution (O-SII) buffer requirement</t>
  </si>
  <si>
    <t>Common Equity Tier 1 capital (as a percentage of risk exposure amount) available after meeting the minimum capital requirements</t>
  </si>
  <si>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</si>
  <si>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</si>
  <si>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 xml:space="preserve">Direct and indirect holdings by the institution of the CET1 instruments of financial sector entities where the institution has a significant investment in those entities (amount below 17.65% thresholds and net of eligible short positions) </t>
  </si>
  <si>
    <t>Deferred tax assets arising from temporary differences (amount below 17,65% threshold, net of related tax liability where the conditions in Article 38 (3) CRR are met)</t>
  </si>
  <si>
    <t>Applicable caps on the inclusion of provisions in Tier 2 </t>
  </si>
  <si>
    <t>Credit risk adjustments included in T2 in respect of exposures subject to internal ratings-based approach (prior to the application of the cap)</t>
  </si>
  <si>
    <t>Capital instruments subject to phase-out arrangements (only applicable between 1 Jan 2014 and 1 Jan 2022)</t>
  </si>
  <si>
    <t>Total unweighted value (average)</t>
  </si>
  <si>
    <t>Total weighted value (average)</t>
  </si>
  <si>
    <t>EU 19b</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</si>
  <si>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</si>
  <si>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</si>
  <si>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</si>
  <si>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</si>
  <si>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</si>
  <si>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</si>
  <si>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</si>
  <si>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</si>
  <si>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</si>
  <si>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</si>
  <si>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</si>
  <si>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</si>
  <si>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</si>
  <si>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</si>
  <si>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EU CR1- Performing and non-performing exposures and related provisions</t>
  </si>
  <si>
    <t>EU LIQ1</t>
  </si>
  <si>
    <t>EU LIQB</t>
  </si>
  <si>
    <t>EU LIQB  on qualitative information on LCR, which complements template EU LIQ1</t>
  </si>
  <si>
    <t>Annex XXIX - Disclosure of use of standardized approach and internal model for market risk</t>
  </si>
  <si>
    <t>The Group has a diversified funding base with the main funding source being retail deposits.</t>
  </si>
  <si>
    <t>The impact of an adverse market scenario is calculated using the Historical Look Back Approach (HLBA).</t>
  </si>
  <si>
    <t>Sydbank complies with the requirements set forth by the Danish FSA to have a minimum LCR of 100% for Euro.</t>
  </si>
  <si>
    <t>Additional Pillar 3 disclosure</t>
  </si>
  <si>
    <t>Note - Risk management Liquidity risk section</t>
  </si>
  <si>
    <t>Transitional</t>
  </si>
  <si>
    <t>Hong Kong</t>
  </si>
  <si>
    <t>Bulgaria</t>
  </si>
  <si>
    <t>30 June 2022</t>
  </si>
  <si>
    <t>Annex XXXIX - Disclosure of ESG</t>
  </si>
  <si>
    <t>Table 1 - Qualitative information on Environmental risk</t>
  </si>
  <si>
    <t>Table 2 - Qualitative information on Social risk</t>
  </si>
  <si>
    <t>Table 3 - Qualitative information on Governance risk</t>
  </si>
  <si>
    <t>Template 1: Banking book- Climate Change transition risk: Credit quality of exposures by sector, emissions and residual maturity</t>
  </si>
  <si>
    <t>ESG template 1</t>
  </si>
  <si>
    <t>Template 2: Banking book - Climate change transition risk: Loans collateralised by immovable property - Energy efficiency of the collateral</t>
  </si>
  <si>
    <t>ESG template 2</t>
  </si>
  <si>
    <t>Template 3: Banking book - Climate change transition risk: Alignment metrics</t>
  </si>
  <si>
    <t>ESG template 3</t>
  </si>
  <si>
    <t>Template 4: Banking book - Climate change transition risk: Exposures to top 20 carbon-intensive firms</t>
  </si>
  <si>
    <t>ESG template 4</t>
  </si>
  <si>
    <t>Template 5: Banking book - Climate change physical risk: Exposures subject to physical risk</t>
  </si>
  <si>
    <t>ESG template 5</t>
  </si>
  <si>
    <t>Template 10: Other climate change mitigating actions that are not covered in the EU Taxonomy</t>
  </si>
  <si>
    <t>ESG template 10</t>
  </si>
  <si>
    <t>www.sydbank.com</t>
  </si>
  <si>
    <t>ESG Fact Book</t>
  </si>
  <si>
    <t>ESG Template 1: Banking book- Climate Change transition risk: Credit quality of exposures by sector, emissions and residual maturity</t>
  </si>
  <si>
    <t>Gross carrying amount</t>
  </si>
  <si>
    <t>GHG financed emissions (scope 1, scope 2 and scope 3 emissions of the counterparty) (in tons of CO2 equivalent), 3)</t>
  </si>
  <si>
    <t>GHG emissions (column k): gross carrying amount percentage of the portfolio derived from company-specific reporting, 3)</t>
  </si>
  <si>
    <t xml:space="preserve"> &lt;= 5 years</t>
  </si>
  <si>
    <t>&gt; 5 year &lt;= 10 years</t>
  </si>
  <si>
    <t>&gt; 10 year &lt;= 20 years</t>
  </si>
  <si>
    <t>&gt; 20 years</t>
  </si>
  <si>
    <t>Average weighted maturity</t>
  </si>
  <si>
    <t>Of which exposures towards companies excluded from EU Paris-aligned Benchmarks in accordance with points (d) to (g) of Article 12.1 and in accordance with Article 12.2 of Climate Benchmark Standards Regulation, 1)</t>
  </si>
  <si>
    <t>Of which environmentally sustainable (CCM), 2)</t>
  </si>
  <si>
    <t>Of which stage 2 exposures</t>
  </si>
  <si>
    <t>Of which Scope 3 financed emissions, 3)</t>
  </si>
  <si>
    <t>Exposures towards sectors that highly contribute to climate change*</t>
  </si>
  <si>
    <t>A - Agriculture, forestry and fishing</t>
  </si>
  <si>
    <t>B - Mining and quarrying</t>
  </si>
  <si>
    <t xml:space="preserve">B.05 - Mining of coal and lignite </t>
  </si>
  <si>
    <t xml:space="preserve">B.06 - Extraction of crude petroleum and natural gas  </t>
  </si>
  <si>
    <t xml:space="preserve">B.07 - Mining of metal ores  </t>
  </si>
  <si>
    <t xml:space="preserve">B.08 - Other mining and quarrying </t>
  </si>
  <si>
    <t xml:space="preserve">B.09 - Mining support service activities </t>
  </si>
  <si>
    <t>C - Manufacturing</t>
  </si>
  <si>
    <t>C.10 - Manufacture of food products</t>
  </si>
  <si>
    <t>C.11 - Manufacture of beverages</t>
  </si>
  <si>
    <t>C.12 - Manufacture of tobacco products</t>
  </si>
  <si>
    <t>C.13 - Manufacture of textiles</t>
  </si>
  <si>
    <t>C.14 - Manufacture of wearing apparel</t>
  </si>
  <si>
    <t>C.15 - Manufacture of leather and related products</t>
  </si>
  <si>
    <t>C.16 - Manufacture of wood and of products of wood and cork, except furniture; manufacture of articles of straw and plaiting materials</t>
  </si>
  <si>
    <t xml:space="preserve">C.17 - Manufacture of pulp, paper and paperboard </t>
  </si>
  <si>
    <t>C.18 -  Printing and service activities related to printing</t>
  </si>
  <si>
    <t>C.19 -  Manufacture of coke oven products</t>
  </si>
  <si>
    <t xml:space="preserve">C.20 - Production of chemicals </t>
  </si>
  <si>
    <t>C.21 - Manufacture of pharmaceutical preparations</t>
  </si>
  <si>
    <t>C.22 - Manufacture of rubber products</t>
  </si>
  <si>
    <t>C.23 - Manufacture of other non-metallic mineral products</t>
  </si>
  <si>
    <t>C.24 - Manufacture of basic metals</t>
  </si>
  <si>
    <t>C.25 - Manufacture of fabricated metal products, except machinery and equipment</t>
  </si>
  <si>
    <t>C.26 - Manufacture of computer, electronic and optical products</t>
  </si>
  <si>
    <t>C.27 - Manufacture of electrical equipment</t>
  </si>
  <si>
    <t>C.28 - Manufacture of machinery and equipment n.e.c.</t>
  </si>
  <si>
    <t>C.29 - Manufacture of motor vehicles, trailers and semi-trailers</t>
  </si>
  <si>
    <t>C.30 - Manufacture of other transport equipment</t>
  </si>
  <si>
    <t>C.31 - Manufacture of furniture</t>
  </si>
  <si>
    <t>C.32 - Other manufacturing</t>
  </si>
  <si>
    <t>C.33 - Repair and installation of machinery and equipment</t>
  </si>
  <si>
    <t>D - Electricity, gas, steam and air conditioning supply</t>
  </si>
  <si>
    <t>D35.1 - Electric power generation, transmission and distribution</t>
  </si>
  <si>
    <t>D35.11 - Production of electricity</t>
  </si>
  <si>
    <t>D35.2 - Manufacture of gas; distribution of gaseous fuels through mains</t>
  </si>
  <si>
    <t>D35.3 - Steam and air conditioning supply</t>
  </si>
  <si>
    <t>E - Water supply; sewerage, waste management and remediation activities</t>
  </si>
  <si>
    <t>F - Construction</t>
  </si>
  <si>
    <t>F.41 - Construction of buildings</t>
  </si>
  <si>
    <t>F.42 - Civil engineering</t>
  </si>
  <si>
    <t>F.43 - Specialised construction activities</t>
  </si>
  <si>
    <t>G - Wholesale and retail trade; repair of motor vehicles and motorcycles</t>
  </si>
  <si>
    <t>H - Transportation and storage</t>
  </si>
  <si>
    <t>H.49 - Land transport and transport via pipelines</t>
  </si>
  <si>
    <t>H.50 - Water transport</t>
  </si>
  <si>
    <t>H.51 - Air transport</t>
  </si>
  <si>
    <t>H.52 - Warehousing and support activities for transportation</t>
  </si>
  <si>
    <t>H.53 - Postal and courier activities</t>
  </si>
  <si>
    <t>I - Accommodation and food service activities</t>
  </si>
  <si>
    <t>L - Real estate activities</t>
  </si>
  <si>
    <t>Exposures towards sectors other than those that highly contribute to climate change*</t>
  </si>
  <si>
    <t>K - Financial and insurance activities</t>
  </si>
  <si>
    <t>Exposures to other sectors (NACE codes J, M - U)</t>
  </si>
  <si>
    <t>TOTAL</t>
  </si>
  <si>
    <t>* In accordance with the Commission delegated regulation EU) 2020/1818 supplementing regulation (EU) 2016/1011 as regards minimum standards for EU Climate Transition Benchmarks and EU Paris-aligned Benchmarks -Climate Benchmark Standards Regulation - Recital 6: Sectors listed in Sections A to H and Section L of Annex I to Regulation (EC) No 1893/2006.</t>
  </si>
  <si>
    <t>1) Currently we do not have the information needed accessible. We work on obtaining the required data so it over time will be possible to disclose exposures towards companies excluded from EU Paris-aligned Benchmarks.</t>
  </si>
  <si>
    <t>2) Going forward we will collect information from companies that are obliged to report their taxonomy alignment. During 2023 we will through improved data collection be able to improve our data driven knowledge on various financing for individual economic activities that are environmentally sustainable.</t>
  </si>
  <si>
    <t>ESG Template 2: Banking book- Climate change transition risk: Loans collateralised by immovable property - Energy efficiency of the collateral</t>
  </si>
  <si>
    <t>Total gross carrying amount</t>
  </si>
  <si>
    <t>Level of energy efficiency (EP score in kWh/m3 of collateral)</t>
  </si>
  <si>
    <t>Level of energy efficiency (EP label of collateral)</t>
  </si>
  <si>
    <t>Without EPC label of collateral</t>
  </si>
  <si>
    <t>Counterparty sector</t>
  </si>
  <si>
    <t>0; &lt;= 100</t>
  </si>
  <si>
    <t>&gt; 100; &lt;= 200</t>
  </si>
  <si>
    <t>&gt; 200; &lt;= 300</t>
  </si>
  <si>
    <t>&gt; 300; &lt;= 400</t>
  </si>
  <si>
    <t>&gt; 400; &lt;= 500</t>
  </si>
  <si>
    <t>&gt; 500</t>
  </si>
  <si>
    <t>A</t>
  </si>
  <si>
    <t>B</t>
  </si>
  <si>
    <t>C</t>
  </si>
  <si>
    <t>D</t>
  </si>
  <si>
    <t>E</t>
  </si>
  <si>
    <t>F</t>
  </si>
  <si>
    <t>G</t>
  </si>
  <si>
    <t>Of which level of energy efficiency (EP score in kWh/m² of collateral) estimated</t>
  </si>
  <si>
    <t>Total EU area</t>
  </si>
  <si>
    <t>Of which Loans collateralised by commercial immovable property</t>
  </si>
  <si>
    <t>Of which Loans collateralised by residential immovable property</t>
  </si>
  <si>
    <t xml:space="preserve">Of which Collateral obtained by taking possession: residential and commercial immovable properties </t>
  </si>
  <si>
    <t>Of which Level of energy efficiency (EP score in kWh/m² of collateral) estimated</t>
  </si>
  <si>
    <t>Total non-EU area</t>
  </si>
  <si>
    <t>Based on our availability of data, we can identify EPC labels and calculate energy efficiency on immovable property located in Denmark.</t>
  </si>
  <si>
    <t>ESG Template 3: Banking book- Climate change transition risk: Alignment metrics</t>
  </si>
  <si>
    <t>Sector</t>
  </si>
  <si>
    <t>NACE Sectors</t>
  </si>
  <si>
    <t>Portfolio gross carrying amount</t>
  </si>
  <si>
    <t>Alignment metric**</t>
  </si>
  <si>
    <t>Year of reference, 1)</t>
  </si>
  <si>
    <t>Distance to IEA NZE2050 in % ***, 1)</t>
  </si>
  <si>
    <t>Target (year of reference + 3 years), 1)</t>
  </si>
  <si>
    <t>Power</t>
  </si>
  <si>
    <t>Fossil fuel combustion</t>
  </si>
  <si>
    <t>Automotive</t>
  </si>
  <si>
    <t>Aviation</t>
  </si>
  <si>
    <t>Maritime transport</t>
  </si>
  <si>
    <t>Cement, clinker and lime production</t>
  </si>
  <si>
    <t>Iron and steel, coke, and metal ore production</t>
  </si>
  <si>
    <t>*** PiT distance to 2030 NZE2050 scenario in %  (for each metric)</t>
  </si>
  <si>
    <t xml:space="preserve">1) We are dependent on the digitalized reporting from our clients. We are continuously working on ensuring data from our clients once they report. </t>
  </si>
  <si>
    <t>* List of NACE sectors to be considered</t>
  </si>
  <si>
    <t>IEA sector</t>
  </si>
  <si>
    <t>Column b - NACE Sectors (a minima) - Sectors required</t>
  </si>
  <si>
    <t>**Examples of metrics - non-exhaustive list. Institutions shall apply metrics defined by the IEA scenario.</t>
  </si>
  <si>
    <t>Sector in the template</t>
  </si>
  <si>
    <t>sector</t>
  </si>
  <si>
    <t>code</t>
  </si>
  <si>
    <t xml:space="preserve">Maritime transport </t>
  </si>
  <si>
    <t>shipping</t>
  </si>
  <si>
    <t>Average tonnes of CO2 per passenger-km
Average gCO₂/MJ 
and
Average share of high carbon technologies (ICE).</t>
  </si>
  <si>
    <t>power</t>
  </si>
  <si>
    <t>Average tonnes of CO2 per MWh 
and 
Average share of high carbon technologies (oil, gas, coal).</t>
  </si>
  <si>
    <t xml:space="preserve">Fossil fuel combustion </t>
  </si>
  <si>
    <t>oil and gas</t>
  </si>
  <si>
    <t>Average tons pf CO2 per GJ.
and
Average share of high carbon technologies (ICE).</t>
  </si>
  <si>
    <t xml:space="preserve">Iron and steel, coke, and metal ore production </t>
  </si>
  <si>
    <t>steel</t>
  </si>
  <si>
    <t>Average tonnes of CO2 per tonne of output
and
Average share of high carbon technologies (ICE).</t>
  </si>
  <si>
    <t>coal</t>
  </si>
  <si>
    <t>Average tons of CO2 per GJ and Average share of high carbon technologies (ICE).</t>
  </si>
  <si>
    <t>cement</t>
  </si>
  <si>
    <t>aviation</t>
  </si>
  <si>
    <t>Average share of sustainable aviation fuels
and
Average tonnes of CO2 per passenger-km</t>
  </si>
  <si>
    <t>automotive</t>
  </si>
  <si>
    <t>Average tonnes of CO2 per passenger-km
and
Average share of high carbon technologies (ICE).</t>
  </si>
  <si>
    <t>ESG Template 4: Banking book- Climate change transition risk: Alignment metrics</t>
  </si>
  <si>
    <t>Gross carrying amount (aggregate)</t>
  </si>
  <si>
    <t>Gross carrying amount towards the counterparties compared to total gross carrying amount (aggregate)*</t>
  </si>
  <si>
    <t>Of which environmentally sustainable (CCM)</t>
  </si>
  <si>
    <t>Weighted average maturity</t>
  </si>
  <si>
    <t>Number of top 20 polluting firms included</t>
  </si>
  <si>
    <t>Distance to IEA NZE2050 in % ***</t>
  </si>
  <si>
    <t xml:space="preserve">*For counterparties among the top 20 carbon emitting companies in the world
</t>
  </si>
  <si>
    <r>
      <t>Our reporting in this template is based on the index presented in the report from Carbon Majors “</t>
    </r>
    <r>
      <rPr>
        <i/>
        <sz val="9"/>
        <color theme="1"/>
        <rFont val="HelveticaNeueLT Pro 55 Roman"/>
        <family val="2"/>
      </rPr>
      <t>The Carbon Majors Database – CDP Carbon Majors Report 2017 – 100 fossil fuel producers and nearly 1 trillion tonnes of greenhouse gas emissions.</t>
    </r>
    <r>
      <rPr>
        <sz val="9"/>
        <color theme="1"/>
        <rFont val="HelveticaNeueLT Pro 55 Roman"/>
        <family val="2"/>
      </rPr>
      <t>” Published in July 2017.</t>
    </r>
  </si>
  <si>
    <t>ESG Template 5: Banking book- Climate change physical risk: Exposures subject to physical risk</t>
  </si>
  <si>
    <t>of which exposures sensitive to impact from climate change physical events</t>
  </si>
  <si>
    <t>Breakdown by maturity bucket</t>
  </si>
  <si>
    <t>of which exposures sensitive to impact from chronic climate change events</t>
  </si>
  <si>
    <t>of which exposures sensitive to impact from acute climate change events</t>
  </si>
  <si>
    <t>of which exposures sensitive to impact both from chronic and acute climate change events</t>
  </si>
  <si>
    <t>Of which Stage 2 exposures</t>
  </si>
  <si>
    <t>Geographical area subject to climate change physical risk - acute and chronic events</t>
  </si>
  <si>
    <t>of which Stage 2 exposures</t>
  </si>
  <si>
    <t>Loans collateralised by residential immovable property</t>
  </si>
  <si>
    <t>Loans collateralised by commercial immovable property</t>
  </si>
  <si>
    <t>Repossessed colalterals</t>
  </si>
  <si>
    <t>Other relevant sectors (breakdown below where relevant)</t>
  </si>
  <si>
    <t>Currently we cannot identify climate change physical risk on commercial and residential immovable property, but we expect to be able to do so during 2023. In the assessment of all our corporate clients we have since the beginning of 2022 evaluated the combined physical risk caused by climate change. In 2023 the bank’s industry analyses will include impact from chronic and acute climate change events. Going forward this analysis will be used to determine the exposure on non-immovable property.</t>
  </si>
  <si>
    <t>ESG Template 10: Other climate change mitigating actions that are not covered in the EU Taxonomy</t>
  </si>
  <si>
    <t>Gross carrying amount (million EUR)</t>
  </si>
  <si>
    <t>Type of risk mitigated (Climate change transition risk)</t>
  </si>
  <si>
    <t>Type of risk mitigated (Climate change physical risk)</t>
  </si>
  <si>
    <t>Qualitative information on the nature of the mitigating actions</t>
  </si>
  <si>
    <t>Type of financial instrument</t>
  </si>
  <si>
    <t>Financial corporations</t>
  </si>
  <si>
    <t>Of which building renovation loans</t>
  </si>
  <si>
    <t>Other counterparties</t>
  </si>
  <si>
    <t>In September 2022 the bank made its first issuance under Sydbank’s Green Bond Framework from May 2022. We are currently building the data foundation to support our first impact and allocation reporting in 2023. We will hereafter analyse and report on potential climate change mitigating actions that are not covered in the EU Taxonomy.</t>
  </si>
  <si>
    <t xml:space="preserve">At 30 June 2023 (DKK million) </t>
  </si>
  <si>
    <t>Quarter ending 30 June 2023</t>
  </si>
  <si>
    <t>30 June 2023</t>
  </si>
  <si>
    <t>31 March 2023</t>
  </si>
  <si>
    <t>31 December 2022</t>
  </si>
  <si>
    <t>30 September 2022</t>
  </si>
  <si>
    <t>At 30 June 2023 (DKK million)</t>
  </si>
  <si>
    <t>For the year 2023 we cannot identify EPC labels and calculate energy efficiency on immovable commercial property. Going forward we will be able to identify EPC labels and calculate energy efficiency on immovable commercial property located in Denmark.</t>
  </si>
  <si>
    <t>Iceland</t>
  </si>
  <si>
    <t>Estonia</t>
  </si>
  <si>
    <t>Sweden</t>
  </si>
  <si>
    <t>United Kingdom</t>
  </si>
  <si>
    <t>Australien</t>
  </si>
  <si>
    <t>France</t>
  </si>
  <si>
    <t>Ireland</t>
  </si>
  <si>
    <t>Nederlands</t>
  </si>
  <si>
    <t>Romania</t>
  </si>
  <si>
    <t>Croatia</t>
  </si>
  <si>
    <t xml:space="preserve">3) We continuously work on improving data on our GHG financed emissions. We are dependent on the reporting from our corporate clients, until they calculate their emissions, and we can access it digitalized, we estimate the scope 1 and 2 emissions based on national sector averages. The national sector averages do currently not include scope 3, until they do, we cannot estimate scope 3. We await corporate clients own reporting contemporary with additional national sector averages.
</t>
  </si>
  <si>
    <t>Corporate non-SME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</si>
</sst>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 #,##0.00_ ;_ * \-#,##0.00_ ;_ * &quot;-&quot;??_ ;_ @_ "/>
    <numFmt numFmtId="165" formatCode="_ * #,##0_ ;_ * \-#,##0_ ;_ * &quot;-&quot;??_ ;_ @_ "/>
    <numFmt numFmtId="166" formatCode="_ * #,##0.0_ ;_ * \-#,##0.0_ ;_ * &quot;-&quot;??_ ;_ @_ "/>
    <numFmt numFmtId="167" formatCode="\ #,##0_ ;\ \-#,##0_ ;\ &quot;-&quot;??_ ;_ @_ "/>
    <numFmt numFmtId="168" formatCode="\ #,##0_ ;\ \-#,##0_ ;\ &quot;-&quot;_ ;_ @_ "/>
    <numFmt numFmtId="169" formatCode="_ * #,##0.000_ ;_ * \-#,##0.000_ ;_ * &quot;-&quot;??_ ;_ @_ "/>
    <numFmt numFmtId="170" formatCode="_ * #,##0.000000_ ;_ * \-#,##0.000000_ ;_ * &quot;-&quot;??_ ;_ @_ "/>
    <numFmt numFmtId="171" formatCode="_ * #,##0.000_ ;_ * \-#,##0.000_ ;_ * &quot;-&quot;???_ ;_ @_ "/>
    <numFmt numFmtId="172" formatCode="_(* #,##0.00_);_(* \(#,##0.00\);_(* &quot;-&quot;??_);_(@_)"/>
    <numFmt numFmtId="173" formatCode="0.0%"/>
    <numFmt numFmtId="174" formatCode="#,###,,&quot;&quot;;\ "/>
    <numFmt numFmtId="175" formatCode="0.0000%"/>
  </numFmts>
  <fonts count="66">
    <font>
      <sz val="10"/>
      <color theme="1"/>
      <name val="Arial"/>
      <family val="2"/>
    </font>
    <font>
      <sz val="11"/>
      <color theme="1"/>
      <name val="Calibri"/>
      <family val="2"/>
      <scheme val="minor"/>
    </font>
    <font>
      <sz val="10"/>
      <color theme="1"/>
      <name val="Arial"/>
      <family val="2"/>
    </font>
    <font>
      <sz val="10"/>
      <name val="Arial"/>
      <family val="2"/>
    </font>
    <font>
      <sz val="10"/>
      <color theme="0"/>
      <name val="HelveticaNeueLT Pro 55 Roman"/>
      <family val="2"/>
    </font>
    <font>
      <sz val="10"/>
      <color theme="1"/>
      <name val="HelveticaNeueLT Pro 55 Roman"/>
      <family val="2"/>
    </font>
    <font>
      <sz val="11"/>
      <name val="HelveticaNeueLT Pro 55 Roman"/>
      <family val="2"/>
    </font>
    <font>
      <sz val="12"/>
      <color theme="0"/>
      <name val="HelveticaNeueLT Pro 55 Roman"/>
      <family val="2"/>
    </font>
    <font>
      <u/>
      <sz val="10"/>
      <color theme="10"/>
      <name val="Arial"/>
      <family val="2"/>
    </font>
    <font>
      <sz val="14"/>
      <color theme="0"/>
      <name val="HelveticaNeueLT Pro 55 Roman"/>
      <family val="2"/>
    </font>
    <font>
      <sz val="9"/>
      <color theme="0"/>
      <name val="HelveticaNeueLT Pro 55 Roman"/>
      <family val="2"/>
    </font>
    <font>
      <b/>
      <sz val="9"/>
      <name val="HelveticaNeueLT Pro 55 Roman"/>
      <family val="2"/>
    </font>
    <font>
      <sz val="9"/>
      <name val="HelveticaNeueLT Pro 55 Roman"/>
      <family val="2"/>
    </font>
    <font>
      <b/>
      <sz val="10"/>
      <color theme="1"/>
      <name val="HelveticaNeueLT Pro 55 Roman"/>
      <family val="2"/>
    </font>
    <font>
      <b/>
      <sz val="9"/>
      <color rgb="FF000000"/>
      <name val="HelveticaNeueLT Pro 55 Roman"/>
      <family val="2"/>
    </font>
    <font>
      <sz val="9"/>
      <color rgb="FF000000"/>
      <name val="HelveticaNeueLT Pro 55 Roman"/>
      <family val="2"/>
    </font>
    <font>
      <i/>
      <sz val="9"/>
      <name val="HelveticaNeueLT Pro 55 Roman"/>
      <family val="2"/>
    </font>
    <font>
      <b/>
      <sz val="10"/>
      <color theme="1"/>
      <name val="Arial"/>
      <family val="2"/>
    </font>
    <font>
      <sz val="10"/>
      <color theme="0"/>
      <name val="Arial"/>
      <family val="2"/>
    </font>
    <font>
      <sz val="14"/>
      <name val="HelveticaNeueLT Pro 55 Roman"/>
      <family val="2"/>
    </font>
    <font>
      <sz val="14"/>
      <color theme="1"/>
      <name val="HelveticaNeueLT Pro 55 Roman"/>
      <family val="2"/>
    </font>
    <font>
      <sz val="9"/>
      <color theme="1"/>
      <name val="HelveticaNeueLT Pro 55 Roman"/>
      <family val="2"/>
    </font>
    <font>
      <sz val="9"/>
      <color theme="0"/>
      <name val="Segoe UI"/>
      <family val="2"/>
    </font>
    <font>
      <sz val="10"/>
      <name val="HelveticaNeueLT Pro 55 Roman"/>
      <family val="2"/>
    </font>
    <font>
      <b/>
      <sz val="9"/>
      <color theme="1"/>
      <name val="HelveticaNeueLT Pro 55 Roman"/>
      <family val="2"/>
    </font>
    <font>
      <i/>
      <sz val="9"/>
      <color theme="1"/>
      <name val="HelveticaNeueLT Pro 55 Roman"/>
      <family val="2"/>
    </font>
    <font>
      <sz val="10"/>
      <color theme="0"/>
      <name val="Segoe UI"/>
      <family val="2"/>
    </font>
    <font>
      <sz val="9"/>
      <color theme="1"/>
      <name val="Arial"/>
      <family val="2"/>
    </font>
    <font>
      <sz val="11"/>
      <color theme="1"/>
      <name val="Calibri"/>
      <family val="2"/>
      <scheme val="minor"/>
    </font>
    <font>
      <sz val="12"/>
      <name val="HelveticaNeueLT Pro 55 Roman"/>
      <family val="2"/>
    </font>
    <font>
      <b/>
      <i/>
      <sz val="9"/>
      <color theme="1"/>
      <name val="HelveticaNeueLT Pro 55 Roman"/>
      <family val="2"/>
    </font>
    <font>
      <sz val="9"/>
      <color rgb="FFFF0000"/>
      <name val="HelveticaNeueLT Pro 55 Roman"/>
      <family val="2"/>
    </font>
    <font>
      <b/>
      <sz val="9"/>
      <color theme="1"/>
      <name val="HelveticaNeueLT Pro 55 Roman"/>
      <family val="2"/>
    </font>
    <font>
      <sz val="10"/>
      <color theme="1"/>
      <name val="HelveticaNeueLT Pro 55 Roman"/>
      <family val="2"/>
    </font>
    <font>
      <b/>
      <sz val="9"/>
      <name val="HelveticaNeueLT Pro 55 Roman"/>
      <family val="2"/>
    </font>
    <font>
      <b/>
      <sz val="9"/>
      <color rgb="FFFF0000"/>
      <name val="HelveticaNeueLT Pro 55 Roman"/>
      <family val="2"/>
    </font>
    <font>
      <sz val="10"/>
      <color indexed="9"/>
      <name val="HelveticaNeueLT Pro 55 Roman"/>
      <family val="2"/>
    </font>
    <font>
      <i/>
      <sz val="9"/>
      <color theme="1"/>
      <name val="HelveticaNeueLT Pro 55 Roman"/>
      <family val="2"/>
    </font>
    <font>
      <i/>
      <sz val="11"/>
      <color theme="1"/>
      <name val="Calibri"/>
      <family val="2"/>
      <scheme val="minor"/>
    </font>
    <font>
      <i/>
      <sz val="10"/>
      <color theme="1"/>
      <name val="Arial"/>
      <family val="2"/>
    </font>
    <font>
      <b/>
      <sz val="20"/>
      <name val="Arial"/>
      <family val="2"/>
    </font>
    <font>
      <b/>
      <sz val="20"/>
      <name val="Jyske Sauna"/>
    </font>
    <font>
      <sz val="11"/>
      <name val="Jyske Sauna"/>
    </font>
    <font>
      <b/>
      <sz val="12"/>
      <name val="Arial"/>
      <family val="2"/>
    </font>
    <font>
      <sz val="9"/>
      <name val="HelveticaNeueLT Pro 55 Roman"/>
      <family val="2"/>
    </font>
    <font>
      <sz val="9"/>
      <color theme="1"/>
      <name val="HelveticaNeueLT Pro 55 Roman"/>
      <family val="2"/>
    </font>
    <font>
      <sz val="10"/>
      <color theme="0"/>
      <name val="HelveticaNeueLT Pro 55 Roman"/>
      <family val="2"/>
    </font>
    <font>
      <b/>
      <sz val="9"/>
      <color rgb="FF000000"/>
      <name val="HelveticaNeueLT Pro 55 Roman"/>
      <family val="2"/>
    </font>
    <font>
      <sz val="16"/>
      <name val="HelveticaNeueLT Pro 55 Roman"/>
      <family val="2"/>
    </font>
    <font>
      <sz val="10"/>
      <color theme="0"/>
      <name val="½"/>
    </font>
    <font>
      <b/>
      <sz val="16"/>
      <color theme="0"/>
      <name val="HelveticaNeueLT Pro 55 Roman"/>
      <family val="2"/>
    </font>
    <font>
      <b/>
      <sz val="11"/>
      <color theme="0"/>
      <name val="HelveticaNeueLT Pro 55 Roman"/>
      <family val="2"/>
    </font>
    <font>
      <sz val="10"/>
      <color theme="0"/>
      <name val="HelveticaNeueLT Pro 55 Roman"/>
      <family val="2"/>
    </font>
    <font>
      <sz val="10"/>
      <color theme="0"/>
      <name val="HelveticaNeueLT Pro 55 Roman"/>
      <family val="2"/>
    </font>
    <font>
      <sz val="9"/>
      <color theme="0"/>
      <name val="HelveticaNeueLT Pro 55 Roman"/>
      <family val="2"/>
    </font>
    <font>
      <b/>
      <sz val="9"/>
      <color theme="1"/>
      <name val="Arial"/>
      <family val="2"/>
    </font>
    <font>
      <b/>
      <sz val="12"/>
      <name val="HelveticaNeueLT Pro 55 Roman"/>
      <family val="2"/>
    </font>
    <font>
      <sz val="11"/>
      <color theme="1"/>
      <name val="HelveticaNeueLT Pro 55 Roman"/>
      <family val="2"/>
    </font>
    <font>
      <b/>
      <sz val="18"/>
      <color rgb="FF002F5F"/>
      <name val="HelveticaNeueLT Pro 55 Roman"/>
      <family val="2"/>
    </font>
    <font>
      <i/>
      <sz val="10"/>
      <name val="Calibri"/>
      <family val="2"/>
      <scheme val="minor"/>
    </font>
    <font>
      <sz val="10"/>
      <name val="Calibri"/>
      <family val="2"/>
      <scheme val="minor"/>
    </font>
    <font>
      <sz val="10"/>
      <color theme="1"/>
      <name val="Calibri"/>
      <family val="2"/>
      <scheme val="minor"/>
    </font>
    <font>
      <b/>
      <sz val="10"/>
      <color theme="1"/>
      <name val="Calibri"/>
      <family val="2"/>
      <scheme val="minor"/>
    </font>
    <font>
      <i/>
      <sz val="9"/>
      <name val="Calibri"/>
      <family val="2"/>
      <scheme val="minor"/>
    </font>
    <font>
      <sz val="9"/>
      <name val="Calibri"/>
      <family val="2"/>
      <scheme val="minor"/>
    </font>
    <font>
      <sz val="9"/>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s>
  <borders count="35">
    <border>
      <left/>
      <right/>
      <top/>
      <bottom/>
      <diagonal/>
    </border>
    <border>
      <left/>
      <right/>
      <top/>
      <bottom style="thin">
        <color indexed="64"/>
      </bottom>
      <diagonal/>
    </border>
    <border>
      <left/>
      <right/>
      <top/>
      <bottom style="medium">
        <color indexed="64"/>
      </bottom>
      <diagonal/>
    </border>
    <border>
      <left/>
      <right/>
      <top/>
      <bottom style="thin">
        <color theme="0"/>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theme="0"/>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style="thin">
        <color theme="0"/>
      </bottom>
      <diagonal/>
    </border>
    <border>
      <left style="thin">
        <color theme="0"/>
      </left>
      <right/>
      <top/>
      <bottom/>
      <diagonal/>
    </border>
    <border>
      <left style="thin">
        <color theme="0"/>
      </left>
      <right/>
      <top/>
      <bottom style="thin">
        <color theme="0"/>
      </bottom>
      <diagonal/>
    </border>
    <border>
      <left/>
      <right style="thin">
        <color theme="0"/>
      </right>
      <top style="thin">
        <color theme="0"/>
      </top>
      <bottom/>
      <diagonal/>
    </border>
    <border>
      <left style="thin">
        <color theme="0"/>
      </left>
      <right style="thin">
        <color theme="0"/>
      </right>
      <top/>
      <bottom/>
      <diagonal/>
    </border>
    <border>
      <left/>
      <right/>
      <top style="medium">
        <color indexed="64"/>
      </top>
      <bottom style="medium">
        <color indexed="64"/>
      </bottom>
      <diagonal/>
    </border>
    <border>
      <left/>
      <right/>
      <top style="thin">
        <color theme="0"/>
      </top>
      <bottom style="thin">
        <color indexed="64"/>
      </bottom>
      <diagonal/>
    </border>
    <border>
      <left/>
      <right style="thin">
        <color theme="0"/>
      </right>
      <top/>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style="thin">
        <color theme="0"/>
      </right>
      <top/>
      <bottom style="thin">
        <color indexed="64"/>
      </bottom>
      <diagonal/>
    </border>
    <border>
      <left/>
      <right style="thin">
        <color theme="0"/>
      </right>
      <top style="thin">
        <color theme="0"/>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5">
    <xf numFmtId="0" fontId="0" fillId="0" borderId="0"/>
    <xf numFmtId="164" fontId="2" fillId="0" borderId="0" applyFont="0" applyFill="0" applyBorder="0" applyAlignment="0" applyProtection="0"/>
    <xf numFmtId="0" fontId="8" fillId="0" borderId="0" applyNumberFormat="0" applyFill="0" applyBorder="0" applyAlignment="0" applyProtection="0"/>
    <xf numFmtId="9" fontId="2" fillId="0" borderId="0" applyFont="0" applyFill="0" applyBorder="0" applyAlignment="0" applyProtection="0"/>
    <xf numFmtId="0" fontId="3" fillId="0" borderId="0"/>
    <xf numFmtId="0" fontId="28" fillId="0" borderId="0"/>
    <xf numFmtId="9" fontId="28" fillId="0" borderId="0" applyFont="0" applyFill="0" applyBorder="0" applyAlignment="0" applyProtection="0"/>
    <xf numFmtId="172" fontId="3" fillId="0" borderId="0" applyFont="0" applyFill="0" applyBorder="0" applyAlignment="0" applyProtection="0"/>
    <xf numFmtId="0" fontId="40" fillId="6" borderId="9" applyNumberFormat="0" applyFill="0" applyBorder="0" applyAlignment="0" applyProtection="0">
      <alignment horizontal="left"/>
    </xf>
    <xf numFmtId="0" fontId="3" fillId="0" borderId="0">
      <alignment vertical="center"/>
    </xf>
    <xf numFmtId="0" fontId="3" fillId="7" borderId="7" applyNumberFormat="0" applyFont="0" applyBorder="0">
      <alignment horizontal="center" vertical="center"/>
    </xf>
    <xf numFmtId="3" fontId="3" fillId="8" borderId="7" applyFont="0">
      <alignment horizontal="right" vertical="center"/>
      <protection locked="0"/>
    </xf>
    <xf numFmtId="0" fontId="3" fillId="0" borderId="0">
      <alignment vertical="center"/>
    </xf>
    <xf numFmtId="0" fontId="43" fillId="0" borderId="0" applyNumberFormat="0" applyFill="0" applyBorder="0" applyAlignment="0" applyProtection="0"/>
    <xf numFmtId="0" fontId="1" fillId="0" borderId="0"/>
  </cellStyleXfs>
  <cellXfs count="621">
    <xf numFmtId="0" fontId="0" fillId="0" borderId="0" xfId="0"/>
    <xf numFmtId="0" fontId="0" fillId="2" borderId="0" xfId="0" applyFill="1"/>
    <xf numFmtId="0" fontId="5" fillId="2" borderId="0" xfId="0" applyFont="1" applyFill="1"/>
    <xf numFmtId="0" fontId="5" fillId="2" borderId="0" xfId="0" applyFont="1" applyFill="1" applyAlignment="1">
      <alignment horizontal="center"/>
    </xf>
    <xf numFmtId="0" fontId="6" fillId="2" borderId="0" xfId="0" applyFont="1" applyFill="1" applyBorder="1" applyAlignment="1">
      <alignment horizontal="left" vertical="top"/>
    </xf>
    <xf numFmtId="0" fontId="6" fillId="2" borderId="0" xfId="0" applyFont="1" applyFill="1" applyBorder="1" applyAlignment="1">
      <alignment horizontal="left" vertical="top" wrapText="1"/>
    </xf>
    <xf numFmtId="0" fontId="3" fillId="2" borderId="0" xfId="2" applyFont="1" applyFill="1" applyBorder="1" applyAlignment="1">
      <alignment horizontal="center" vertical="center" wrapText="1"/>
    </xf>
    <xf numFmtId="0" fontId="6" fillId="2" borderId="1" xfId="0" applyFont="1" applyFill="1" applyBorder="1" applyAlignment="1">
      <alignment horizontal="left" vertical="top"/>
    </xf>
    <xf numFmtId="0" fontId="9" fillId="3" borderId="0" xfId="0" applyFont="1" applyFill="1"/>
    <xf numFmtId="0" fontId="7" fillId="2" borderId="0" xfId="0" applyFont="1" applyFill="1"/>
    <xf numFmtId="0" fontId="4" fillId="3" borderId="0" xfId="0" applyFont="1" applyFill="1" applyBorder="1" applyAlignment="1">
      <alignment vertical="top" wrapText="1"/>
    </xf>
    <xf numFmtId="0" fontId="4" fillId="3" borderId="0" xfId="0" applyFont="1" applyFill="1" applyBorder="1" applyAlignment="1">
      <alignment vertical="center" wrapText="1"/>
    </xf>
    <xf numFmtId="0" fontId="11" fillId="2" borderId="0" xfId="0" applyFont="1" applyFill="1" applyBorder="1" applyAlignment="1">
      <alignment horizontal="left" vertical="top" wrapText="1"/>
    </xf>
    <xf numFmtId="0" fontId="11" fillId="2" borderId="4" xfId="0" applyFont="1" applyFill="1" applyBorder="1" applyAlignment="1">
      <alignment horizontal="left" vertical="top" wrapText="1"/>
    </xf>
    <xf numFmtId="0" fontId="10" fillId="3" borderId="0" xfId="0" applyFont="1" applyFill="1" applyBorder="1" applyAlignment="1">
      <alignment vertical="center"/>
    </xf>
    <xf numFmtId="0" fontId="4" fillId="3" borderId="0" xfId="0" applyFont="1" applyFill="1" applyBorder="1" applyAlignment="1">
      <alignment vertical="center"/>
    </xf>
    <xf numFmtId="1" fontId="15" fillId="2" borderId="1" xfId="0" applyNumberFormat="1" applyFont="1" applyFill="1" applyBorder="1" applyAlignment="1">
      <alignment horizontal="center" vertical="top" wrapText="1"/>
    </xf>
    <xf numFmtId="0" fontId="12" fillId="2" borderId="1" xfId="0" applyFont="1" applyFill="1" applyBorder="1" applyAlignment="1">
      <alignment horizontal="left" vertical="top" wrapText="1"/>
    </xf>
    <xf numFmtId="1" fontId="15" fillId="2" borderId="0" xfId="0" applyNumberFormat="1" applyFont="1" applyFill="1" applyBorder="1" applyAlignment="1">
      <alignment horizontal="center" vertical="top" wrapText="1"/>
    </xf>
    <xf numFmtId="1" fontId="14" fillId="2" borderId="4" xfId="0" applyNumberFormat="1" applyFont="1" applyFill="1" applyBorder="1" applyAlignment="1">
      <alignment horizontal="center" vertical="top" wrapText="1"/>
    </xf>
    <xf numFmtId="0" fontId="5" fillId="2" borderId="0" xfId="0" applyFont="1" applyFill="1" applyBorder="1"/>
    <xf numFmtId="1" fontId="15" fillId="2" borderId="0" xfId="0" applyNumberFormat="1" applyFont="1" applyFill="1" applyBorder="1" applyAlignment="1">
      <alignment horizontal="left" vertical="top" wrapText="1"/>
    </xf>
    <xf numFmtId="1" fontId="15" fillId="2" borderId="4" xfId="0" applyNumberFormat="1" applyFont="1" applyFill="1" applyBorder="1" applyAlignment="1">
      <alignment horizontal="left" vertical="top" wrapText="1"/>
    </xf>
    <xf numFmtId="1" fontId="15" fillId="2" borderId="5" xfId="0" applyNumberFormat="1" applyFont="1" applyFill="1" applyBorder="1" applyAlignment="1">
      <alignment horizontal="left" vertical="top" wrapText="1"/>
    </xf>
    <xf numFmtId="0" fontId="11" fillId="2" borderId="5" xfId="0" applyFont="1" applyFill="1" applyBorder="1" applyAlignment="1">
      <alignment horizontal="left" vertical="top" wrapText="1"/>
    </xf>
    <xf numFmtId="1" fontId="15" fillId="2" borderId="6" xfId="0" applyNumberFormat="1" applyFont="1" applyFill="1" applyBorder="1" applyAlignment="1">
      <alignment horizontal="left" vertical="top" wrapText="1"/>
    </xf>
    <xf numFmtId="0" fontId="11" fillId="2" borderId="6" xfId="0" applyFont="1" applyFill="1" applyBorder="1" applyAlignment="1">
      <alignment horizontal="left" vertical="top" wrapText="1"/>
    </xf>
    <xf numFmtId="0" fontId="12" fillId="2" borderId="0" xfId="0" applyFont="1" applyFill="1" applyBorder="1" applyAlignment="1">
      <alignment horizontal="left" vertical="top"/>
    </xf>
    <xf numFmtId="0" fontId="4" fillId="3" borderId="0" xfId="0" applyFont="1" applyFill="1" applyBorder="1" applyAlignment="1">
      <alignment horizontal="center" vertical="top" wrapText="1"/>
    </xf>
    <xf numFmtId="0" fontId="3" fillId="2" borderId="0" xfId="2" quotePrefix="1" applyFont="1" applyFill="1" applyAlignment="1">
      <alignment horizontal="center"/>
    </xf>
    <xf numFmtId="0" fontId="9" fillId="2" borderId="0" xfId="0" applyFont="1" applyFill="1" applyBorder="1" applyAlignment="1">
      <alignment vertical="center" wrapText="1"/>
    </xf>
    <xf numFmtId="0" fontId="19" fillId="2" borderId="0" xfId="0" applyFont="1" applyFill="1" applyBorder="1" applyAlignment="1">
      <alignment vertical="center" wrapText="1"/>
    </xf>
    <xf numFmtId="0" fontId="0" fillId="2" borderId="0" xfId="0" applyFill="1" applyBorder="1"/>
    <xf numFmtId="0" fontId="12" fillId="2" borderId="0" xfId="0" applyFont="1" applyFill="1" applyBorder="1" applyAlignment="1">
      <alignment horizontal="left" vertical="top" wrapText="1"/>
    </xf>
    <xf numFmtId="0" fontId="4" fillId="3" borderId="0" xfId="0" applyFont="1" applyFill="1" applyBorder="1" applyAlignment="1">
      <alignment horizontal="center" vertical="center" wrapText="1"/>
    </xf>
    <xf numFmtId="165" fontId="21" fillId="2" borderId="0" xfId="1" applyNumberFormat="1" applyFont="1" applyFill="1" applyBorder="1" applyAlignment="1">
      <alignment horizontal="left" vertical="top" wrapText="1"/>
    </xf>
    <xf numFmtId="0" fontId="12" fillId="2" borderId="0" xfId="0" applyFont="1" applyFill="1" applyBorder="1" applyAlignment="1">
      <alignment horizontal="left" vertical="top" wrapText="1"/>
    </xf>
    <xf numFmtId="0" fontId="4" fillId="3" borderId="0" xfId="0" applyFont="1" applyFill="1" applyBorder="1" applyAlignment="1">
      <alignment horizontal="center" vertical="center" wrapText="1"/>
    </xf>
    <xf numFmtId="0" fontId="21" fillId="2" borderId="0" xfId="0" applyFont="1" applyFill="1" applyBorder="1"/>
    <xf numFmtId="165" fontId="21" fillId="2" borderId="0" xfId="1" applyNumberFormat="1" applyFont="1" applyFill="1" applyBorder="1"/>
    <xf numFmtId="0" fontId="24" fillId="2" borderId="5" xfId="0" applyFont="1" applyFill="1" applyBorder="1"/>
    <xf numFmtId="165" fontId="24" fillId="2" borderId="5" xfId="1" applyNumberFormat="1" applyFont="1" applyFill="1" applyBorder="1"/>
    <xf numFmtId="165" fontId="21" fillId="2" borderId="0" xfId="1" applyNumberFormat="1" applyFont="1" applyFill="1" applyBorder="1" applyAlignment="1">
      <alignment horizontal="right" vertical="top" wrapText="1"/>
    </xf>
    <xf numFmtId="0" fontId="21" fillId="2" borderId="0" xfId="0" applyFont="1" applyFill="1"/>
    <xf numFmtId="0" fontId="26" fillId="3" borderId="0" xfId="0" applyFont="1" applyFill="1" applyBorder="1" applyAlignment="1">
      <alignment horizontal="center" vertical="center" wrapText="1"/>
    </xf>
    <xf numFmtId="0" fontId="21" fillId="2" borderId="0" xfId="0" applyFont="1" applyFill="1" applyAlignment="1">
      <alignment horizontal="center"/>
    </xf>
    <xf numFmtId="165" fontId="21" fillId="2" borderId="0" xfId="1" applyNumberFormat="1" applyFont="1" applyFill="1"/>
    <xf numFmtId="0" fontId="13" fillId="2" borderId="0" xfId="0" applyFont="1" applyFill="1" applyBorder="1"/>
    <xf numFmtId="165" fontId="24" fillId="2" borderId="0" xfId="1" applyNumberFormat="1" applyFont="1" applyFill="1" applyBorder="1"/>
    <xf numFmtId="0" fontId="24" fillId="2" borderId="0" xfId="0" applyFont="1" applyFill="1" applyBorder="1" applyAlignment="1">
      <alignment horizontal="center"/>
    </xf>
    <xf numFmtId="0" fontId="21" fillId="2" borderId="0" xfId="0" applyFont="1" applyFill="1" applyBorder="1" applyAlignment="1">
      <alignment horizontal="center"/>
    </xf>
    <xf numFmtId="0" fontId="21" fillId="2" borderId="5" xfId="0" applyFont="1" applyFill="1" applyBorder="1" applyAlignment="1">
      <alignment horizontal="center"/>
    </xf>
    <xf numFmtId="165" fontId="21" fillId="2" borderId="5" xfId="1" applyNumberFormat="1" applyFont="1" applyFill="1" applyBorder="1"/>
    <xf numFmtId="0" fontId="21" fillId="2" borderId="0" xfId="0" applyFont="1" applyFill="1" applyBorder="1" applyAlignment="1">
      <alignment wrapText="1"/>
    </xf>
    <xf numFmtId="0" fontId="11" fillId="2" borderId="0" xfId="0" applyFont="1" applyFill="1" applyBorder="1" applyAlignment="1">
      <alignment horizontal="left" vertical="top"/>
    </xf>
    <xf numFmtId="0" fontId="21" fillId="2" borderId="0" xfId="0" applyFont="1" applyFill="1" applyBorder="1" applyAlignment="1">
      <alignment horizontal="left" vertical="top"/>
    </xf>
    <xf numFmtId="0" fontId="12" fillId="2" borderId="0" xfId="0" applyFont="1" applyFill="1" applyBorder="1" applyAlignment="1">
      <alignment horizontal="center" vertical="top"/>
    </xf>
    <xf numFmtId="165" fontId="21" fillId="2" borderId="1" xfId="1" applyNumberFormat="1" applyFont="1" applyFill="1" applyBorder="1" applyAlignment="1">
      <alignment horizontal="right" vertical="top" wrapText="1"/>
    </xf>
    <xf numFmtId="0" fontId="24" fillId="2" borderId="4" xfId="0" applyFont="1" applyFill="1" applyBorder="1" applyAlignment="1">
      <alignment horizontal="center"/>
    </xf>
    <xf numFmtId="0" fontId="11" fillId="2" borderId="4" xfId="0" applyFont="1" applyFill="1" applyBorder="1" applyAlignment="1">
      <alignment horizontal="left" vertical="top"/>
    </xf>
    <xf numFmtId="165" fontId="24" fillId="2" borderId="4" xfId="1" applyNumberFormat="1" applyFont="1" applyFill="1" applyBorder="1"/>
    <xf numFmtId="0" fontId="4" fillId="2" borderId="0" xfId="0" applyFont="1" applyFill="1" applyBorder="1" applyAlignment="1">
      <alignment vertical="center"/>
    </xf>
    <xf numFmtId="0" fontId="4" fillId="2" borderId="0" xfId="0" applyFont="1" applyFill="1" applyBorder="1" applyAlignment="1">
      <alignment vertical="center" wrapText="1"/>
    </xf>
    <xf numFmtId="0" fontId="18" fillId="3" borderId="0" xfId="0" applyFont="1" applyFill="1" applyBorder="1"/>
    <xf numFmtId="0" fontId="11" fillId="2" borderId="5" xfId="0" applyFont="1" applyFill="1" applyBorder="1" applyAlignment="1">
      <alignment horizontal="left" vertical="top"/>
    </xf>
    <xf numFmtId="0" fontId="4" fillId="3" borderId="0" xfId="0" applyFont="1" applyFill="1" applyBorder="1" applyAlignment="1"/>
    <xf numFmtId="165" fontId="4" fillId="3" borderId="0" xfId="1" applyNumberFormat="1" applyFont="1" applyFill="1" applyBorder="1"/>
    <xf numFmtId="0" fontId="11" fillId="2" borderId="5" xfId="0" applyFont="1" applyFill="1" applyBorder="1" applyAlignment="1">
      <alignment horizontal="center" vertical="top"/>
    </xf>
    <xf numFmtId="0" fontId="17" fillId="2" borderId="0" xfId="0" applyFont="1" applyFill="1" applyBorder="1"/>
    <xf numFmtId="0" fontId="0" fillId="2" borderId="0" xfId="0" applyFont="1" applyFill="1" applyBorder="1"/>
    <xf numFmtId="165" fontId="0" fillId="2" borderId="0" xfId="1" applyNumberFormat="1" applyFont="1" applyFill="1" applyBorder="1"/>
    <xf numFmtId="165" fontId="24" fillId="2" borderId="0" xfId="0" applyNumberFormat="1" applyFont="1" applyFill="1" applyBorder="1"/>
    <xf numFmtId="165" fontId="0" fillId="2" borderId="0" xfId="0" applyNumberFormat="1" applyFill="1" applyBorder="1"/>
    <xf numFmtId="166" fontId="21" fillId="2" borderId="0" xfId="1" applyNumberFormat="1" applyFont="1" applyFill="1" applyBorder="1"/>
    <xf numFmtId="166" fontId="24" fillId="2" borderId="5" xfId="1" applyNumberFormat="1" applyFont="1" applyFill="1" applyBorder="1"/>
    <xf numFmtId="9" fontId="21" fillId="2" borderId="0" xfId="3" applyFont="1" applyFill="1" applyBorder="1"/>
    <xf numFmtId="10" fontId="21" fillId="2" borderId="0" xfId="3" applyNumberFormat="1" applyFont="1" applyFill="1" applyBorder="1"/>
    <xf numFmtId="10" fontId="24" fillId="2" borderId="5" xfId="3" applyNumberFormat="1" applyFont="1" applyFill="1" applyBorder="1"/>
    <xf numFmtId="165" fontId="24" fillId="2" borderId="22" xfId="0" applyNumberFormat="1" applyFont="1" applyFill="1" applyBorder="1"/>
    <xf numFmtId="165" fontId="21" fillId="2" borderId="0" xfId="0" applyNumberFormat="1" applyFont="1" applyFill="1" applyBorder="1"/>
    <xf numFmtId="0" fontId="27" fillId="2" borderId="0" xfId="0" applyFont="1" applyFill="1" applyBorder="1"/>
    <xf numFmtId="0" fontId="26" fillId="3" borderId="0" xfId="0" applyFont="1" applyFill="1" applyBorder="1" applyAlignment="1">
      <alignment vertical="center" wrapText="1"/>
    </xf>
    <xf numFmtId="0" fontId="24" fillId="2" borderId="5" xfId="0" applyFont="1" applyFill="1" applyBorder="1" applyAlignment="1">
      <alignment horizontal="center"/>
    </xf>
    <xf numFmtId="0" fontId="21" fillId="2" borderId="0" xfId="1" applyNumberFormat="1" applyFont="1" applyFill="1" applyBorder="1"/>
    <xf numFmtId="0" fontId="21" fillId="4" borderId="0" xfId="0" applyFont="1" applyFill="1" applyBorder="1"/>
    <xf numFmtId="165" fontId="12" fillId="2" borderId="0" xfId="1" applyNumberFormat="1" applyFont="1" applyFill="1" applyBorder="1" applyAlignment="1">
      <alignment horizontal="left" vertical="top" wrapText="1"/>
    </xf>
    <xf numFmtId="165" fontId="12" fillId="4" borderId="0" xfId="1" applyNumberFormat="1" applyFont="1" applyFill="1" applyBorder="1" applyAlignment="1">
      <alignment horizontal="left" vertical="top" wrapText="1"/>
    </xf>
    <xf numFmtId="165" fontId="21" fillId="4" borderId="0" xfId="1" applyNumberFormat="1" applyFont="1" applyFill="1" applyBorder="1"/>
    <xf numFmtId="165" fontId="24" fillId="4" borderId="5" xfId="1" applyNumberFormat="1" applyFont="1" applyFill="1" applyBorder="1"/>
    <xf numFmtId="9" fontId="22" fillId="3" borderId="0" xfId="0" applyNumberFormat="1" applyFont="1" applyFill="1" applyBorder="1" applyAlignment="1">
      <alignment horizontal="center" vertical="center" wrapText="1"/>
    </xf>
    <xf numFmtId="0" fontId="22" fillId="3" borderId="0" xfId="0" applyFont="1" applyFill="1" applyBorder="1" applyAlignment="1">
      <alignment horizontal="center" vertical="center" wrapText="1"/>
    </xf>
    <xf numFmtId="165" fontId="24" fillId="2" borderId="22" xfId="0" applyNumberFormat="1" applyFont="1" applyFill="1" applyBorder="1" applyAlignment="1"/>
    <xf numFmtId="10" fontId="24" fillId="2" borderId="0" xfId="3" applyNumberFormat="1" applyFont="1" applyFill="1" applyBorder="1"/>
    <xf numFmtId="0" fontId="4" fillId="3" borderId="0" xfId="0" applyFont="1" applyFill="1" applyBorder="1" applyAlignment="1">
      <alignment horizontal="center"/>
    </xf>
    <xf numFmtId="0" fontId="21" fillId="2" borderId="0" xfId="0" applyFont="1" applyFill="1" applyBorder="1" applyAlignment="1">
      <alignment horizontal="left"/>
    </xf>
    <xf numFmtId="0" fontId="0" fillId="4" borderId="0" xfId="0" applyFont="1" applyFill="1" applyBorder="1"/>
    <xf numFmtId="0" fontId="21" fillId="4" borderId="0" xfId="0" applyFont="1" applyFill="1" applyBorder="1" applyAlignment="1">
      <alignment horizontal="left" vertical="top" wrapText="1"/>
    </xf>
    <xf numFmtId="0" fontId="28" fillId="0" borderId="0" xfId="5"/>
    <xf numFmtId="0" fontId="4" fillId="3" borderId="3" xfId="0" applyFont="1" applyFill="1" applyBorder="1" applyAlignment="1">
      <alignment vertical="center"/>
    </xf>
    <xf numFmtId="0" fontId="21" fillId="5" borderId="0" xfId="5" applyFont="1" applyFill="1" applyBorder="1" applyAlignment="1">
      <alignment horizontal="center" vertical="center"/>
    </xf>
    <xf numFmtId="0" fontId="10" fillId="3" borderId="3" xfId="0" applyFont="1" applyFill="1" applyBorder="1" applyAlignment="1">
      <alignment vertical="center"/>
    </xf>
    <xf numFmtId="0" fontId="4" fillId="3" borderId="17" xfId="0" applyFont="1" applyFill="1" applyBorder="1" applyAlignment="1">
      <alignment vertical="center"/>
    </xf>
    <xf numFmtId="164" fontId="0" fillId="2" borderId="0" xfId="0" applyNumberFormat="1" applyFill="1" applyBorder="1"/>
    <xf numFmtId="169" fontId="0" fillId="2" borderId="0" xfId="0" applyNumberFormat="1" applyFill="1" applyBorder="1"/>
    <xf numFmtId="170" fontId="0" fillId="2" borderId="0" xfId="0" applyNumberFormat="1" applyFill="1" applyBorder="1"/>
    <xf numFmtId="169" fontId="21" fillId="2" borderId="0" xfId="0" applyNumberFormat="1" applyFont="1" applyFill="1" applyBorder="1"/>
    <xf numFmtId="0" fontId="3" fillId="2" borderId="1" xfId="2" applyFont="1" applyFill="1" applyBorder="1" applyAlignment="1">
      <alignment horizontal="center" vertical="center" wrapText="1"/>
    </xf>
    <xf numFmtId="0" fontId="5" fillId="2" borderId="1" xfId="0" applyFont="1" applyFill="1" applyBorder="1"/>
    <xf numFmtId="0" fontId="4" fillId="3" borderId="0" xfId="0" applyFont="1" applyFill="1" applyBorder="1" applyAlignment="1">
      <alignment horizontal="center" vertical="center" wrapText="1"/>
    </xf>
    <xf numFmtId="165" fontId="24" fillId="0" borderId="5" xfId="1" applyNumberFormat="1" applyFont="1" applyFill="1" applyBorder="1"/>
    <xf numFmtId="171" fontId="0" fillId="2" borderId="0" xfId="0" applyNumberFormat="1" applyFill="1" applyBorder="1"/>
    <xf numFmtId="165" fontId="11" fillId="2" borderId="5" xfId="1" applyNumberFormat="1" applyFont="1" applyFill="1" applyBorder="1" applyAlignment="1">
      <alignment horizontal="left" vertical="top" wrapText="1"/>
    </xf>
    <xf numFmtId="0" fontId="4" fillId="3" borderId="0" xfId="0" applyFont="1" applyFill="1" applyBorder="1" applyAlignment="1">
      <alignment horizontal="center" vertical="center" wrapText="1"/>
    </xf>
    <xf numFmtId="0" fontId="6" fillId="2" borderId="0" xfId="0" applyFont="1" applyFill="1" applyBorder="1" applyAlignment="1">
      <alignment horizontal="left" vertical="center"/>
    </xf>
    <xf numFmtId="0" fontId="29" fillId="2" borderId="3" xfId="0" applyFont="1" applyFill="1" applyBorder="1" applyAlignment="1">
      <alignment vertical="center" wrapText="1"/>
    </xf>
    <xf numFmtId="0" fontId="19" fillId="2" borderId="3" xfId="0" applyFont="1" applyFill="1" applyBorder="1" applyAlignment="1">
      <alignment vertical="center"/>
    </xf>
    <xf numFmtId="0" fontId="20" fillId="2" borderId="3" xfId="0" applyFont="1" applyFill="1" applyBorder="1" applyAlignment="1">
      <alignment vertical="center"/>
    </xf>
    <xf numFmtId="0" fontId="4" fillId="3" borderId="0" xfId="0" applyFont="1" applyFill="1" applyBorder="1" applyAlignment="1">
      <alignment horizontal="left" vertical="top"/>
    </xf>
    <xf numFmtId="165" fontId="5" fillId="2" borderId="0" xfId="1" applyNumberFormat="1" applyFont="1" applyFill="1" applyBorder="1" applyAlignment="1">
      <alignment horizontal="right" vertical="top" wrapText="1"/>
    </xf>
    <xf numFmtId="165" fontId="13" fillId="2" borderId="0" xfId="1" applyNumberFormat="1" applyFont="1" applyFill="1" applyBorder="1" applyAlignment="1">
      <alignment horizontal="right" vertical="top" wrapText="1"/>
    </xf>
    <xf numFmtId="165" fontId="13" fillId="2" borderId="6" xfId="1" applyNumberFormat="1" applyFont="1" applyFill="1" applyBorder="1" applyAlignment="1">
      <alignment horizontal="right" vertical="top" wrapText="1"/>
    </xf>
    <xf numFmtId="165" fontId="5" fillId="2" borderId="4" xfId="1" applyNumberFormat="1" applyFont="1" applyFill="1" applyBorder="1" applyAlignment="1">
      <alignment horizontal="right" vertical="top" wrapText="1"/>
    </xf>
    <xf numFmtId="165" fontId="13" fillId="2" borderId="4" xfId="1" applyNumberFormat="1" applyFont="1" applyFill="1" applyBorder="1" applyAlignment="1">
      <alignment horizontal="right" vertical="top" wrapText="1"/>
    </xf>
    <xf numFmtId="165" fontId="13" fillId="2" borderId="5" xfId="1" applyNumberFormat="1" applyFont="1" applyFill="1" applyBorder="1" applyAlignment="1">
      <alignment horizontal="right" vertical="top" wrapText="1"/>
    </xf>
    <xf numFmtId="165" fontId="24" fillId="2" borderId="5" xfId="1" applyNumberFormat="1" applyFont="1" applyFill="1" applyBorder="1" applyAlignment="1">
      <alignment horizontal="right" wrapText="1"/>
    </xf>
    <xf numFmtId="0" fontId="4" fillId="3" borderId="0" xfId="0" applyFont="1" applyFill="1" applyBorder="1" applyAlignment="1">
      <alignment horizontal="center" vertical="center" wrapText="1"/>
    </xf>
    <xf numFmtId="0" fontId="21" fillId="2" borderId="0" xfId="0" applyFont="1" applyFill="1" applyBorder="1" applyAlignment="1">
      <alignment vertical="center" wrapText="1"/>
    </xf>
    <xf numFmtId="0" fontId="12" fillId="2" borderId="0" xfId="0" applyFont="1" applyFill="1" applyBorder="1" applyAlignment="1">
      <alignment vertical="center" wrapText="1"/>
    </xf>
    <xf numFmtId="165" fontId="21" fillId="2" borderId="0" xfId="1" applyNumberFormat="1" applyFont="1" applyFill="1" applyBorder="1" applyAlignment="1">
      <alignment horizontal="left"/>
    </xf>
    <xf numFmtId="0" fontId="32" fillId="2" borderId="0" xfId="0" applyFont="1" applyFill="1" applyBorder="1" applyAlignment="1">
      <alignment horizontal="left"/>
    </xf>
    <xf numFmtId="165" fontId="32" fillId="2" borderId="0" xfId="1" applyNumberFormat="1" applyFont="1" applyFill="1" applyBorder="1" applyAlignment="1">
      <alignment horizontal="left"/>
    </xf>
    <xf numFmtId="165" fontId="32" fillId="2" borderId="5" xfId="0" applyNumberFormat="1" applyFont="1" applyFill="1" applyBorder="1"/>
    <xf numFmtId="0" fontId="33" fillId="2" borderId="0" xfId="0" applyFont="1" applyFill="1" applyBorder="1"/>
    <xf numFmtId="0" fontId="32" fillId="2" borderId="5" xfId="0" applyFont="1" applyFill="1" applyBorder="1" applyAlignment="1">
      <alignment horizontal="center"/>
    </xf>
    <xf numFmtId="0" fontId="34" fillId="2" borderId="5" xfId="0" applyFont="1" applyFill="1" applyBorder="1" applyAlignment="1">
      <alignment horizontal="left" vertical="top" wrapText="1"/>
    </xf>
    <xf numFmtId="0" fontId="32" fillId="2" borderId="0" xfId="0" applyFont="1" applyFill="1" applyBorder="1" applyAlignment="1">
      <alignment horizontal="center"/>
    </xf>
    <xf numFmtId="0" fontId="21" fillId="2" borderId="0" xfId="0" applyFont="1" applyFill="1" applyBorder="1" applyAlignment="1">
      <alignment horizontal="center" vertical="center"/>
    </xf>
    <xf numFmtId="0" fontId="21" fillId="2" borderId="2" xfId="0" applyFont="1" applyFill="1" applyBorder="1" applyAlignment="1">
      <alignment horizontal="center" vertical="center"/>
    </xf>
    <xf numFmtId="0" fontId="20" fillId="2" borderId="0" xfId="0" applyFont="1" applyFill="1" applyBorder="1" applyAlignment="1">
      <alignment horizontal="left" vertical="center"/>
    </xf>
    <xf numFmtId="0" fontId="35" fillId="2" borderId="0" xfId="0" applyFont="1" applyFill="1" applyBorder="1"/>
    <xf numFmtId="0" fontId="4" fillId="3" borderId="0" xfId="0" applyFont="1" applyFill="1" applyBorder="1" applyAlignment="1">
      <alignment horizontal="left" vertical="center"/>
    </xf>
    <xf numFmtId="3" fontId="21" fillId="2" borderId="0" xfId="0" applyNumberFormat="1" applyFont="1" applyFill="1" applyBorder="1" applyAlignment="1">
      <alignment wrapText="1"/>
    </xf>
    <xf numFmtId="0" fontId="24" fillId="2" borderId="4" xfId="0" applyFont="1" applyFill="1" applyBorder="1" applyAlignment="1">
      <alignment wrapText="1"/>
    </xf>
    <xf numFmtId="3" fontId="24" fillId="2" borderId="4" xfId="0" applyNumberFormat="1" applyFont="1" applyFill="1" applyBorder="1" applyAlignment="1">
      <alignment wrapText="1"/>
    </xf>
    <xf numFmtId="3" fontId="21" fillId="2" borderId="0" xfId="0" applyNumberFormat="1" applyFont="1" applyFill="1" applyBorder="1"/>
    <xf numFmtId="0" fontId="21" fillId="2" borderId="0" xfId="0" applyFont="1" applyFill="1" applyBorder="1" applyAlignment="1">
      <alignment horizontal="left" wrapText="1"/>
    </xf>
    <xf numFmtId="0" fontId="21" fillId="2" borderId="0" xfId="0" applyFont="1" applyFill="1" applyBorder="1" applyAlignment="1">
      <alignment horizontal="right" wrapText="1"/>
    </xf>
    <xf numFmtId="0" fontId="31" fillId="2" borderId="0" xfId="0" applyFont="1" applyFill="1" applyBorder="1"/>
    <xf numFmtId="173" fontId="21" fillId="2" borderId="0" xfId="0" applyNumberFormat="1" applyFont="1" applyFill="1" applyBorder="1" applyAlignment="1">
      <alignment wrapText="1"/>
    </xf>
    <xf numFmtId="0" fontId="21" fillId="2" borderId="0" xfId="0" applyFont="1" applyFill="1" applyBorder="1" applyAlignment="1">
      <alignment horizontal="center" wrapText="1"/>
    </xf>
    <xf numFmtId="0" fontId="21" fillId="2" borderId="2" xfId="0" applyFont="1" applyFill="1" applyBorder="1" applyAlignment="1">
      <alignment wrapText="1"/>
    </xf>
    <xf numFmtId="3" fontId="21" fillId="2" borderId="2" xfId="0" applyNumberFormat="1" applyFont="1" applyFill="1" applyBorder="1" applyAlignment="1">
      <alignment wrapText="1"/>
    </xf>
    <xf numFmtId="0" fontId="19" fillId="2" borderId="0" xfId="0" applyFont="1" applyFill="1" applyBorder="1" applyAlignment="1">
      <alignment horizontal="left" vertical="center"/>
    </xf>
    <xf numFmtId="0" fontId="24" fillId="5" borderId="4" xfId="0" applyFont="1" applyFill="1" applyBorder="1" applyAlignment="1">
      <alignment wrapText="1"/>
    </xf>
    <xf numFmtId="0" fontId="24" fillId="5" borderId="4" xfId="0" applyFont="1" applyFill="1" applyBorder="1" applyAlignment="1">
      <alignment horizontal="left" wrapText="1"/>
    </xf>
    <xf numFmtId="3" fontId="24" fillId="2" borderId="0" xfId="5" applyNumberFormat="1" applyFont="1" applyFill="1" applyBorder="1" applyAlignment="1">
      <alignment horizontal="right" vertical="center"/>
    </xf>
    <xf numFmtId="167" fontId="24" fillId="0" borderId="0" xfId="5" applyNumberFormat="1" applyFont="1" applyFill="1" applyBorder="1" applyAlignment="1">
      <alignment horizontal="right" vertical="center"/>
    </xf>
    <xf numFmtId="3" fontId="21" fillId="2" borderId="0" xfId="5" applyNumberFormat="1" applyFont="1" applyFill="1" applyBorder="1" applyAlignment="1">
      <alignment horizontal="right" vertical="center"/>
    </xf>
    <xf numFmtId="167" fontId="21" fillId="0" borderId="0" xfId="5" applyNumberFormat="1" applyFont="1" applyFill="1" applyBorder="1" applyAlignment="1">
      <alignment horizontal="right" vertical="center"/>
    </xf>
    <xf numFmtId="3" fontId="21" fillId="5" borderId="0" xfId="5" applyNumberFormat="1" applyFont="1" applyFill="1" applyBorder="1" applyAlignment="1">
      <alignment horizontal="right" vertical="center"/>
    </xf>
    <xf numFmtId="3" fontId="10" fillId="3" borderId="3" xfId="0" applyNumberFormat="1" applyFont="1" applyFill="1" applyBorder="1" applyAlignment="1">
      <alignment horizontal="right" vertical="center"/>
    </xf>
    <xf numFmtId="0" fontId="10" fillId="3" borderId="3" xfId="0" applyFont="1" applyFill="1" applyBorder="1" applyAlignment="1">
      <alignment horizontal="right" vertical="center"/>
    </xf>
    <xf numFmtId="3" fontId="21" fillId="5" borderId="2" xfId="5" applyNumberFormat="1" applyFont="1" applyFill="1" applyBorder="1" applyAlignment="1">
      <alignment horizontal="right" vertical="center"/>
    </xf>
    <xf numFmtId="9" fontId="21" fillId="0" borderId="2" xfId="3" applyFont="1" applyFill="1" applyBorder="1" applyAlignment="1">
      <alignment horizontal="right" wrapText="1"/>
    </xf>
    <xf numFmtId="0" fontId="37" fillId="2" borderId="0" xfId="0" applyFont="1" applyFill="1" applyBorder="1"/>
    <xf numFmtId="3" fontId="25" fillId="2" borderId="0" xfId="5" applyNumberFormat="1" applyFont="1" applyFill="1" applyBorder="1" applyAlignment="1">
      <alignment horizontal="right" vertical="center"/>
    </xf>
    <xf numFmtId="167" fontId="25" fillId="0" borderId="0" xfId="5" applyNumberFormat="1" applyFont="1" applyFill="1" applyBorder="1" applyAlignment="1">
      <alignment horizontal="right" vertical="center"/>
    </xf>
    <xf numFmtId="0" fontId="38" fillId="0" borderId="0" xfId="5" applyFont="1"/>
    <xf numFmtId="0" fontId="39" fillId="0" borderId="0" xfId="0" applyFont="1"/>
    <xf numFmtId="167" fontId="30" fillId="0" borderId="0" xfId="5" applyNumberFormat="1" applyFont="1" applyFill="1" applyBorder="1" applyAlignment="1">
      <alignment horizontal="right" vertical="center"/>
    </xf>
    <xf numFmtId="0" fontId="37" fillId="2" borderId="0" xfId="0" applyFont="1" applyFill="1" applyBorder="1" applyAlignment="1">
      <alignment horizontal="center"/>
    </xf>
    <xf numFmtId="0" fontId="37" fillId="2" borderId="0" xfId="0" applyFont="1" applyFill="1" applyBorder="1" applyAlignment="1">
      <alignment wrapText="1"/>
    </xf>
    <xf numFmtId="3" fontId="37" fillId="2" borderId="0" xfId="0" applyNumberFormat="1" applyFont="1" applyFill="1" applyBorder="1" applyAlignment="1">
      <alignment wrapText="1"/>
    </xf>
    <xf numFmtId="0" fontId="41" fillId="2" borderId="0" xfId="8" applyFont="1" applyFill="1" applyBorder="1" applyAlignment="1"/>
    <xf numFmtId="0" fontId="42" fillId="2" borderId="0" xfId="8" applyFont="1" applyFill="1" applyBorder="1" applyAlignment="1">
      <alignment horizontal="right"/>
    </xf>
    <xf numFmtId="0" fontId="4" fillId="2" borderId="0" xfId="0" applyFont="1" applyFill="1" applyBorder="1" applyAlignment="1">
      <alignment horizontal="left" vertical="center"/>
    </xf>
    <xf numFmtId="0" fontId="12" fillId="2" borderId="0" xfId="9" applyFont="1" applyFill="1" applyBorder="1" applyAlignment="1">
      <alignment vertical="center"/>
    </xf>
    <xf numFmtId="0" fontId="11" fillId="2" borderId="0" xfId="9" applyFont="1" applyFill="1" applyBorder="1" applyAlignment="1">
      <alignment horizontal="center" vertical="center"/>
    </xf>
    <xf numFmtId="0" fontId="12" fillId="2" borderId="0" xfId="9" applyFont="1" applyFill="1" applyBorder="1" applyAlignment="1">
      <alignment horizontal="center" vertical="center"/>
    </xf>
    <xf numFmtId="0" fontId="12" fillId="2" borderId="0" xfId="9" applyFont="1" applyFill="1" applyBorder="1" applyAlignment="1">
      <alignment vertical="center" wrapText="1"/>
    </xf>
    <xf numFmtId="0" fontId="11" fillId="2" borderId="0" xfId="9" applyFont="1" applyFill="1" applyBorder="1" applyAlignment="1">
      <alignment vertical="center"/>
    </xf>
    <xf numFmtId="0" fontId="12" fillId="2" borderId="0" xfId="9" applyFont="1" applyFill="1" applyBorder="1">
      <alignment vertical="center"/>
    </xf>
    <xf numFmtId="0" fontId="12" fillId="2" borderId="0" xfId="9" applyFont="1" applyFill="1" applyBorder="1" applyAlignment="1">
      <alignment horizontal="left" vertical="center" wrapText="1"/>
    </xf>
    <xf numFmtId="0" fontId="12" fillId="2" borderId="0" xfId="9" applyFont="1" applyFill="1" applyBorder="1" applyAlignment="1">
      <alignment horizontal="left" vertical="center"/>
    </xf>
    <xf numFmtId="0" fontId="12" fillId="2" borderId="0" xfId="12" applyFont="1" applyFill="1" applyBorder="1">
      <alignment vertical="center"/>
    </xf>
    <xf numFmtId="0" fontId="11" fillId="2" borderId="0" xfId="13" applyFont="1" applyFill="1" applyBorder="1"/>
    <xf numFmtId="0" fontId="11" fillId="2" borderId="0" xfId="13" applyFont="1" applyFill="1" applyBorder="1" applyAlignment="1">
      <alignment vertical="center"/>
    </xf>
    <xf numFmtId="0" fontId="11" fillId="2" borderId="4" xfId="9" applyFont="1" applyFill="1" applyBorder="1" applyAlignment="1">
      <alignment horizontal="center" vertical="center"/>
    </xf>
    <xf numFmtId="0" fontId="11" fillId="2" borderId="4" xfId="9" applyFont="1" applyFill="1" applyBorder="1" applyAlignment="1">
      <alignment vertical="center"/>
    </xf>
    <xf numFmtId="0" fontId="44" fillId="2" borderId="0" xfId="9" applyFont="1" applyFill="1" applyBorder="1" applyAlignment="1">
      <alignment horizontal="center" vertical="center"/>
    </xf>
    <xf numFmtId="0" fontId="44" fillId="2" borderId="0" xfId="9" applyFont="1" applyFill="1" applyBorder="1" applyAlignment="1">
      <alignment vertical="center"/>
    </xf>
    <xf numFmtId="3" fontId="45" fillId="2" borderId="0" xfId="0" applyNumberFormat="1" applyFont="1" applyFill="1" applyBorder="1" applyAlignment="1">
      <alignment wrapText="1"/>
    </xf>
    <xf numFmtId="0" fontId="11" fillId="2" borderId="4" xfId="9" applyFont="1" applyFill="1" applyBorder="1" applyAlignment="1">
      <alignment vertical="center" wrapText="1"/>
    </xf>
    <xf numFmtId="0" fontId="0" fillId="2" borderId="0" xfId="0" applyFont="1" applyFill="1"/>
    <xf numFmtId="0" fontId="12" fillId="2" borderId="0" xfId="9" applyFont="1" applyFill="1" applyBorder="1" applyAlignment="1">
      <alignment horizontal="left" vertical="top" wrapText="1"/>
    </xf>
    <xf numFmtId="0" fontId="16" fillId="2" borderId="0" xfId="9" applyFont="1" applyFill="1" applyBorder="1" applyAlignment="1">
      <alignment vertical="center"/>
    </xf>
    <xf numFmtId="0" fontId="16" fillId="2" borderId="0" xfId="9" applyFont="1" applyFill="1" applyBorder="1" applyAlignment="1">
      <alignment horizontal="center" vertical="center"/>
    </xf>
    <xf numFmtId="0" fontId="16" fillId="2" borderId="0" xfId="9" applyFont="1" applyFill="1" applyBorder="1" applyAlignment="1">
      <alignment horizontal="left" vertical="top" wrapText="1"/>
    </xf>
    <xf numFmtId="3" fontId="25" fillId="2" borderId="0" xfId="0" applyNumberFormat="1" applyFont="1" applyFill="1" applyBorder="1" applyAlignment="1">
      <alignment wrapText="1"/>
    </xf>
    <xf numFmtId="0" fontId="39" fillId="2" borderId="0" xfId="0" applyFont="1" applyFill="1"/>
    <xf numFmtId="0" fontId="21" fillId="2" borderId="0" xfId="0" applyFont="1" applyFill="1" applyBorder="1" applyAlignment="1">
      <alignment wrapText="1"/>
    </xf>
    <xf numFmtId="3" fontId="32" fillId="2" borderId="4" xfId="0" applyNumberFormat="1" applyFont="1" applyFill="1" applyBorder="1" applyAlignment="1">
      <alignment wrapText="1"/>
    </xf>
    <xf numFmtId="0" fontId="29" fillId="2" borderId="0" xfId="0" applyFont="1" applyFill="1" applyBorder="1" applyAlignment="1">
      <alignment horizontal="left" vertical="center" wrapText="1"/>
    </xf>
    <xf numFmtId="14" fontId="4" fillId="3" borderId="17" xfId="0" applyNumberFormat="1" applyFont="1" applyFill="1" applyBorder="1" applyAlignment="1">
      <alignment horizontal="center" vertical="center"/>
    </xf>
    <xf numFmtId="0" fontId="24" fillId="2" borderId="10" xfId="0" applyFont="1" applyFill="1" applyBorder="1" applyAlignment="1">
      <alignment horizontal="left"/>
    </xf>
    <xf numFmtId="0" fontId="24" fillId="2" borderId="13" xfId="0" applyFont="1" applyFill="1" applyBorder="1"/>
    <xf numFmtId="0" fontId="21" fillId="2" borderId="9" xfId="0" applyFont="1" applyFill="1" applyBorder="1" applyAlignment="1">
      <alignment horizontal="left"/>
    </xf>
    <xf numFmtId="0" fontId="21" fillId="2" borderId="12" xfId="0" applyFont="1" applyFill="1" applyBorder="1"/>
    <xf numFmtId="174" fontId="21" fillId="2" borderId="9" xfId="1" applyNumberFormat="1" applyFont="1" applyFill="1" applyBorder="1" applyAlignment="1">
      <alignment horizontal="right"/>
    </xf>
    <xf numFmtId="174" fontId="15" fillId="0" borderId="9" xfId="1" applyNumberFormat="1" applyFont="1" applyBorder="1" applyAlignment="1">
      <alignment horizontal="right" vertical="center" wrapText="1"/>
    </xf>
    <xf numFmtId="174" fontId="15" fillId="0" borderId="12" xfId="1" applyNumberFormat="1" applyFont="1" applyBorder="1" applyAlignment="1">
      <alignment horizontal="right" vertical="center" wrapText="1"/>
    </xf>
    <xf numFmtId="174" fontId="15" fillId="0" borderId="14" xfId="1" applyNumberFormat="1" applyFont="1" applyBorder="1" applyAlignment="1">
      <alignment horizontal="right" vertical="center" wrapText="1"/>
    </xf>
    <xf numFmtId="174" fontId="24" fillId="2" borderId="10" xfId="1" applyNumberFormat="1" applyFont="1" applyFill="1" applyBorder="1"/>
    <xf numFmtId="174" fontId="24" fillId="2" borderId="7" xfId="1" applyNumberFormat="1" applyFont="1" applyFill="1" applyBorder="1"/>
    <xf numFmtId="174" fontId="21" fillId="2" borderId="9" xfId="1" applyNumberFormat="1" applyFont="1" applyFill="1" applyBorder="1"/>
    <xf numFmtId="174" fontId="21" fillId="2" borderId="14" xfId="1" applyNumberFormat="1" applyFont="1" applyFill="1" applyBorder="1"/>
    <xf numFmtId="0" fontId="23" fillId="2" borderId="1" xfId="0" applyFont="1" applyFill="1" applyBorder="1" applyAlignment="1">
      <alignment horizontal="center"/>
    </xf>
    <xf numFmtId="0" fontId="23" fillId="2" borderId="0" xfId="0" applyFont="1" applyFill="1" applyAlignment="1">
      <alignment horizontal="center"/>
    </xf>
    <xf numFmtId="0" fontId="32" fillId="2" borderId="10" xfId="0" applyFont="1" applyFill="1" applyBorder="1" applyAlignment="1">
      <alignment horizontal="left"/>
    </xf>
    <xf numFmtId="174" fontId="47" fillId="0" borderId="10" xfId="1" applyNumberFormat="1" applyFont="1" applyBorder="1" applyAlignment="1">
      <alignment horizontal="right" vertical="center" wrapText="1"/>
    </xf>
    <xf numFmtId="174" fontId="47" fillId="0" borderId="7" xfId="1" applyNumberFormat="1" applyFont="1" applyBorder="1" applyAlignment="1">
      <alignment horizontal="right" vertical="center" wrapText="1"/>
    </xf>
    <xf numFmtId="174" fontId="47" fillId="0" borderId="13" xfId="1" applyNumberFormat="1" applyFont="1" applyBorder="1" applyAlignment="1">
      <alignment horizontal="right" vertical="center" wrapText="1"/>
    </xf>
    <xf numFmtId="174" fontId="32" fillId="2" borderId="13" xfId="1" applyNumberFormat="1" applyFont="1" applyFill="1" applyBorder="1" applyAlignment="1">
      <alignment horizontal="left"/>
    </xf>
    <xf numFmtId="174" fontId="47" fillId="0" borderId="4" xfId="1" applyNumberFormat="1" applyFont="1" applyBorder="1" applyAlignment="1">
      <alignment horizontal="right" vertical="center" wrapText="1"/>
    </xf>
    <xf numFmtId="0" fontId="46" fillId="3" borderId="18" xfId="0" applyFont="1" applyFill="1" applyBorder="1" applyAlignment="1">
      <alignment vertical="center" wrapText="1"/>
    </xf>
    <xf numFmtId="0" fontId="45" fillId="2" borderId="0" xfId="0" applyFont="1" applyFill="1" applyAlignment="1">
      <alignment wrapText="1"/>
    </xf>
    <xf numFmtId="0" fontId="48" fillId="2" borderId="0" xfId="4" applyFont="1" applyFill="1" applyBorder="1" applyAlignment="1">
      <alignment vertical="center"/>
    </xf>
    <xf numFmtId="0" fontId="0" fillId="2" borderId="0" xfId="0" applyFill="1" applyAlignment="1">
      <alignment vertical="center"/>
    </xf>
    <xf numFmtId="0" fontId="33" fillId="2" borderId="0" xfId="0" applyFont="1" applyFill="1"/>
    <xf numFmtId="0" fontId="50" fillId="3" borderId="0" xfId="4" applyFont="1" applyFill="1" applyBorder="1"/>
    <xf numFmtId="0" fontId="51" fillId="3" borderId="0" xfId="4" applyFont="1" applyFill="1" applyBorder="1"/>
    <xf numFmtId="0" fontId="24" fillId="0" borderId="0" xfId="5" quotePrefix="1" applyFont="1" applyFill="1" applyBorder="1" applyAlignment="1">
      <alignment horizontal="left" vertical="center"/>
    </xf>
    <xf numFmtId="0" fontId="24" fillId="0" borderId="0" xfId="5" applyFont="1" applyFill="1" applyBorder="1" applyAlignment="1">
      <alignment wrapText="1"/>
    </xf>
    <xf numFmtId="0" fontId="25" fillId="0" borderId="0" xfId="5" applyFont="1" applyFill="1" applyBorder="1" applyAlignment="1">
      <alignment wrapText="1"/>
    </xf>
    <xf numFmtId="0" fontId="24" fillId="0" borderId="2" xfId="5" applyFont="1" applyFill="1" applyBorder="1" applyAlignment="1">
      <alignment wrapText="1"/>
    </xf>
    <xf numFmtId="0" fontId="21" fillId="0" borderId="23" xfId="5" applyFont="1" applyBorder="1" applyAlignment="1">
      <alignment vertical="center" wrapText="1"/>
    </xf>
    <xf numFmtId="0" fontId="21" fillId="0" borderId="4" xfId="5" applyFont="1" applyBorder="1" applyAlignment="1">
      <alignment vertical="center" wrapText="1"/>
    </xf>
    <xf numFmtId="0" fontId="21" fillId="0" borderId="4" xfId="5" applyFont="1" applyBorder="1" applyAlignment="1">
      <alignment horizontal="left" vertical="center" wrapText="1"/>
    </xf>
    <xf numFmtId="0" fontId="21" fillId="0" borderId="5" xfId="5" applyFont="1" applyBorder="1" applyAlignment="1">
      <alignment vertical="center" wrapText="1"/>
    </xf>
    <xf numFmtId="0" fontId="21" fillId="0" borderId="0" xfId="5" quotePrefix="1" applyFont="1" applyFill="1" applyBorder="1" applyAlignment="1">
      <alignment horizontal="left" vertical="center"/>
    </xf>
    <xf numFmtId="0" fontId="29" fillId="2" borderId="0" xfId="0" applyFont="1" applyFill="1" applyAlignment="1">
      <alignment horizontal="center"/>
    </xf>
    <xf numFmtId="0" fontId="7" fillId="3" borderId="0" xfId="0" applyFont="1" applyFill="1" applyAlignment="1">
      <alignment vertical="center"/>
    </xf>
    <xf numFmtId="0" fontId="52" fillId="3" borderId="0" xfId="0" applyFont="1" applyFill="1" applyBorder="1" applyAlignment="1">
      <alignment horizontal="left" vertical="top" wrapText="1"/>
    </xf>
    <xf numFmtId="0" fontId="52" fillId="3" borderId="24" xfId="0" applyFont="1" applyFill="1" applyBorder="1" applyAlignment="1">
      <alignment horizontal="left" vertical="top" wrapText="1"/>
    </xf>
    <xf numFmtId="0" fontId="52" fillId="3" borderId="18" xfId="0" applyFont="1" applyFill="1" applyBorder="1" applyAlignment="1">
      <alignment horizontal="left" vertical="top" wrapText="1" indent="1"/>
    </xf>
    <xf numFmtId="0" fontId="12" fillId="2" borderId="0" xfId="0" applyFont="1" applyFill="1"/>
    <xf numFmtId="165" fontId="21" fillId="2" borderId="0" xfId="0" applyNumberFormat="1" applyFont="1" applyFill="1"/>
    <xf numFmtId="0" fontId="12" fillId="2" borderId="1" xfId="0" applyFont="1" applyFill="1" applyBorder="1"/>
    <xf numFmtId="0" fontId="21" fillId="2" borderId="0" xfId="0" applyFont="1" applyFill="1" applyAlignment="1">
      <alignment wrapText="1"/>
    </xf>
    <xf numFmtId="168" fontId="21" fillId="2" borderId="0" xfId="0" applyNumberFormat="1" applyFont="1" applyFill="1" applyAlignment="1">
      <alignment wrapText="1"/>
    </xf>
    <xf numFmtId="168" fontId="24" fillId="2" borderId="4" xfId="0" applyNumberFormat="1" applyFont="1" applyFill="1" applyBorder="1" applyAlignment="1">
      <alignment wrapText="1"/>
    </xf>
    <xf numFmtId="9" fontId="54" fillId="3" borderId="0" xfId="0" applyNumberFormat="1" applyFont="1" applyFill="1" applyBorder="1" applyAlignment="1">
      <alignment horizontal="left" vertical="center" wrapText="1"/>
    </xf>
    <xf numFmtId="9" fontId="54" fillId="3" borderId="0" xfId="0" applyNumberFormat="1" applyFont="1" applyFill="1" applyBorder="1" applyAlignment="1">
      <alignment horizontal="left" vertical="center" wrapText="1" indent="1"/>
    </xf>
    <xf numFmtId="0" fontId="54" fillId="3" borderId="0" xfId="0" applyFont="1" applyFill="1" applyBorder="1" applyAlignment="1">
      <alignment horizontal="left" vertical="center" wrapText="1" indent="1"/>
    </xf>
    <xf numFmtId="173" fontId="24" fillId="2" borderId="4" xfId="3" applyNumberFormat="1" applyFont="1" applyFill="1" applyBorder="1" applyAlignment="1">
      <alignment wrapText="1"/>
    </xf>
    <xf numFmtId="0" fontId="12" fillId="2" borderId="0" xfId="0" applyFont="1" applyFill="1" applyBorder="1" applyAlignment="1">
      <alignment horizontal="left" vertical="top" wrapText="1"/>
    </xf>
    <xf numFmtId="0" fontId="4" fillId="3" borderId="3"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2" fillId="2" borderId="0" xfId="0" applyFont="1" applyFill="1" applyBorder="1" applyAlignment="1">
      <alignment horizontal="left" vertical="top" wrapText="1"/>
    </xf>
    <xf numFmtId="0" fontId="4" fillId="3" borderId="0" xfId="0" applyFont="1" applyFill="1" applyBorder="1" applyAlignment="1">
      <alignment horizontal="center" vertical="center" wrapText="1"/>
    </xf>
    <xf numFmtId="0" fontId="4" fillId="3" borderId="0" xfId="0" applyFont="1" applyFill="1" applyBorder="1" applyAlignment="1">
      <alignment horizontal="left" vertical="top"/>
    </xf>
    <xf numFmtId="0" fontId="4" fillId="3" borderId="0" xfId="0" applyFont="1" applyFill="1" applyBorder="1" applyAlignment="1">
      <alignment horizontal="left" vertical="center"/>
    </xf>
    <xf numFmtId="0" fontId="12" fillId="2" borderId="0" xfId="0" applyFont="1" applyFill="1" applyBorder="1" applyAlignment="1">
      <alignment horizontal="left" vertical="top" wrapText="1"/>
    </xf>
    <xf numFmtId="0" fontId="46" fillId="3" borderId="16" xfId="0" applyFont="1" applyFill="1" applyBorder="1" applyAlignment="1">
      <alignment horizontal="center" vertical="center" wrapText="1"/>
    </xf>
    <xf numFmtId="165" fontId="4" fillId="3" borderId="0" xfId="1" quotePrefix="1" applyNumberFormat="1" applyFont="1" applyFill="1" applyBorder="1" applyAlignment="1">
      <alignment horizontal="center" vertical="center" wrapText="1"/>
    </xf>
    <xf numFmtId="0" fontId="13" fillId="2" borderId="0" xfId="0" applyFont="1" applyFill="1"/>
    <xf numFmtId="0" fontId="5" fillId="2" borderId="0" xfId="0" applyFont="1" applyFill="1" applyBorder="1" applyAlignment="1">
      <alignment horizontal="center"/>
    </xf>
    <xf numFmtId="0" fontId="5" fillId="2" borderId="1" xfId="0" applyFont="1" applyFill="1" applyBorder="1" applyAlignment="1">
      <alignment horizontal="center"/>
    </xf>
    <xf numFmtId="0" fontId="13" fillId="2" borderId="0" xfId="0" applyFont="1" applyFill="1" applyAlignment="1">
      <alignment wrapText="1"/>
    </xf>
    <xf numFmtId="165" fontId="12" fillId="2" borderId="0" xfId="1" applyNumberFormat="1" applyFont="1" applyFill="1" applyBorder="1" applyAlignment="1">
      <alignment horizontal="center" vertical="top" wrapText="1"/>
    </xf>
    <xf numFmtId="0" fontId="10" fillId="2" borderId="0" xfId="0" applyFont="1" applyFill="1" applyBorder="1" applyAlignment="1">
      <alignment vertical="center"/>
    </xf>
    <xf numFmtId="0" fontId="10" fillId="3" borderId="0" xfId="0" applyFont="1" applyFill="1" applyBorder="1" applyAlignment="1">
      <alignment vertical="center" wrapText="1"/>
    </xf>
    <xf numFmtId="0" fontId="55" fillId="2" borderId="0" xfId="0" applyFont="1" applyFill="1" applyBorder="1"/>
    <xf numFmtId="165" fontId="27" fillId="2" borderId="0" xfId="0" applyNumberFormat="1" applyFont="1" applyFill="1" applyBorder="1"/>
    <xf numFmtId="0" fontId="4" fillId="3" borderId="17"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26" fillId="3" borderId="0" xfId="0" applyFont="1" applyFill="1" applyBorder="1" applyAlignment="1">
      <alignment horizontal="center" vertical="center" wrapText="1"/>
    </xf>
    <xf numFmtId="0" fontId="46" fillId="3" borderId="0" xfId="0" applyFont="1" applyFill="1" applyBorder="1" applyAlignment="1">
      <alignment horizontal="center" vertical="center" wrapText="1"/>
    </xf>
    <xf numFmtId="0" fontId="11" fillId="2" borderId="0" xfId="9" applyFont="1" applyFill="1" applyBorder="1" applyAlignment="1">
      <alignment horizontal="left" vertical="center"/>
    </xf>
    <xf numFmtId="0" fontId="4" fillId="3" borderId="0" xfId="0" applyFont="1" applyFill="1" applyBorder="1" applyAlignment="1">
      <alignment horizontal="left" vertical="center"/>
    </xf>
    <xf numFmtId="0" fontId="46" fillId="0" borderId="0" xfId="0" applyFont="1" applyFill="1" applyBorder="1" applyAlignment="1">
      <alignment horizontal="center" vertical="center" wrapText="1"/>
    </xf>
    <xf numFmtId="0" fontId="52" fillId="3" borderId="31" xfId="0" applyFont="1" applyFill="1" applyBorder="1" applyAlignment="1">
      <alignment horizontal="left" vertical="top" wrapText="1" indent="1"/>
    </xf>
    <xf numFmtId="0" fontId="52" fillId="3" borderId="25" xfId="0" applyFont="1" applyFill="1" applyBorder="1" applyAlignment="1">
      <alignment horizontal="left" vertical="top" wrapText="1" indent="1"/>
    </xf>
    <xf numFmtId="0" fontId="52" fillId="3" borderId="27" xfId="0" applyFont="1" applyFill="1" applyBorder="1" applyAlignment="1">
      <alignment horizontal="left" vertical="top" wrapText="1" indent="1"/>
    </xf>
    <xf numFmtId="0" fontId="24" fillId="2" borderId="10" xfId="0" quotePrefix="1" applyFont="1" applyFill="1" applyBorder="1" applyAlignment="1">
      <alignment horizontal="left"/>
    </xf>
    <xf numFmtId="0" fontId="21" fillId="2" borderId="9" xfId="0" quotePrefix="1" applyFont="1" applyFill="1" applyBorder="1" applyAlignment="1">
      <alignment horizontal="left"/>
    </xf>
    <xf numFmtId="0" fontId="24" fillId="2" borderId="13" xfId="0" applyFont="1" applyFill="1" applyBorder="1" applyAlignment="1">
      <alignment wrapText="1"/>
    </xf>
    <xf numFmtId="0" fontId="24" fillId="2" borderId="10" xfId="0" quotePrefix="1" applyFont="1" applyFill="1" applyBorder="1" applyAlignment="1">
      <alignment horizontal="left" vertical="center"/>
    </xf>
    <xf numFmtId="0" fontId="21" fillId="2" borderId="12" xfId="0" applyFont="1" applyFill="1" applyBorder="1" applyAlignment="1">
      <alignment horizontal="left" indent="1"/>
    </xf>
    <xf numFmtId="174" fontId="24" fillId="2" borderId="10" xfId="1" applyNumberFormat="1" applyFont="1" applyFill="1" applyBorder="1" applyAlignment="1">
      <alignment vertical="center"/>
    </xf>
    <xf numFmtId="174" fontId="24" fillId="2" borderId="7" xfId="1" applyNumberFormat="1" applyFont="1" applyFill="1" applyBorder="1" applyAlignment="1">
      <alignment vertical="center"/>
    </xf>
    <xf numFmtId="165" fontId="21" fillId="2" borderId="0" xfId="1" applyNumberFormat="1" applyFont="1" applyFill="1" applyBorder="1" applyAlignment="1">
      <alignment horizontal="center" vertical="top" wrapText="1"/>
    </xf>
    <xf numFmtId="165" fontId="24" fillId="2" borderId="4" xfId="1" applyNumberFormat="1" applyFont="1" applyFill="1" applyBorder="1" applyAlignment="1">
      <alignment horizontal="center" vertical="top" wrapText="1"/>
    </xf>
    <xf numFmtId="0" fontId="21" fillId="2" borderId="10" xfId="0" quotePrefix="1" applyFont="1" applyFill="1" applyBorder="1" applyAlignment="1">
      <alignment horizontal="left"/>
    </xf>
    <xf numFmtId="0" fontId="21" fillId="2" borderId="13" xfId="0" applyFont="1" applyFill="1" applyBorder="1" applyAlignment="1">
      <alignment wrapText="1"/>
    </xf>
    <xf numFmtId="0" fontId="21" fillId="2" borderId="13" xfId="0" applyFont="1" applyFill="1" applyBorder="1"/>
    <xf numFmtId="174" fontId="21" fillId="2" borderId="10" xfId="1" applyNumberFormat="1" applyFont="1" applyFill="1" applyBorder="1" applyAlignment="1">
      <alignment horizontal="right"/>
    </xf>
    <xf numFmtId="174" fontId="15" fillId="0" borderId="10" xfId="1" applyNumberFormat="1" applyFont="1" applyBorder="1" applyAlignment="1">
      <alignment horizontal="right" vertical="center" wrapText="1"/>
    </xf>
    <xf numFmtId="174" fontId="15" fillId="0" borderId="7" xfId="1" applyNumberFormat="1" applyFont="1" applyBorder="1" applyAlignment="1">
      <alignment horizontal="right" vertical="center" wrapText="1"/>
    </xf>
    <xf numFmtId="174" fontId="15" fillId="0" borderId="13" xfId="1" applyNumberFormat="1" applyFont="1" applyBorder="1" applyAlignment="1">
      <alignment horizontal="right" vertical="center" wrapText="1"/>
    </xf>
    <xf numFmtId="0" fontId="21" fillId="2" borderId="10" xfId="0" quotePrefix="1" applyFont="1" applyFill="1" applyBorder="1" applyAlignment="1">
      <alignment horizontal="left" vertical="center"/>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26" fillId="3" borderId="0"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12" fillId="2" borderId="0" xfId="0" applyFont="1" applyFill="1" applyBorder="1" applyAlignment="1">
      <alignment horizontal="left" vertical="top" wrapText="1"/>
    </xf>
    <xf numFmtId="0" fontId="29" fillId="2" borderId="0" xfId="0" applyFont="1" applyFill="1"/>
    <xf numFmtId="0" fontId="56" fillId="2" borderId="0" xfId="0" applyFont="1" applyFill="1"/>
    <xf numFmtId="0" fontId="23" fillId="2" borderId="0" xfId="0" applyFont="1" applyFill="1" applyBorder="1" applyAlignment="1">
      <alignment horizontal="center"/>
    </xf>
    <xf numFmtId="0" fontId="11" fillId="2" borderId="0" xfId="9" applyFont="1" applyFill="1" applyBorder="1" applyAlignment="1">
      <alignment horizontal="left" vertical="center" wrapText="1"/>
    </xf>
    <xf numFmtId="0" fontId="11" fillId="2" borderId="4" xfId="9" applyFont="1" applyFill="1" applyBorder="1" applyAlignment="1">
      <alignment horizontal="left" vertical="center" wrapText="1"/>
    </xf>
    <xf numFmtId="0" fontId="12" fillId="2" borderId="4" xfId="9" applyFont="1" applyFill="1" applyBorder="1" applyAlignment="1">
      <alignment horizontal="center" vertical="center"/>
    </xf>
    <xf numFmtId="0" fontId="11" fillId="2" borderId="4" xfId="9" applyFont="1" applyFill="1" applyBorder="1" applyAlignment="1">
      <alignment horizontal="left" vertical="center"/>
    </xf>
    <xf numFmtId="3" fontId="32" fillId="2" borderId="0" xfId="0" applyNumberFormat="1" applyFont="1" applyFill="1" applyBorder="1" applyAlignment="1">
      <alignment wrapText="1"/>
    </xf>
    <xf numFmtId="0" fontId="12" fillId="2" borderId="4" xfId="9" applyFont="1" applyFill="1" applyBorder="1" applyAlignment="1">
      <alignment horizontal="left" vertical="center" wrapText="1"/>
    </xf>
    <xf numFmtId="0" fontId="12" fillId="2" borderId="1" xfId="9" applyFont="1" applyFill="1" applyBorder="1" applyAlignment="1">
      <alignment horizontal="center" vertical="center"/>
    </xf>
    <xf numFmtId="0" fontId="12" fillId="2" borderId="1" xfId="9" applyFont="1" applyFill="1" applyBorder="1" applyAlignment="1">
      <alignment horizontal="left" vertical="center"/>
    </xf>
    <xf numFmtId="0" fontId="21" fillId="0" borderId="0" xfId="5" quotePrefix="1" applyFont="1" applyFill="1" applyBorder="1" applyAlignment="1">
      <alignment horizontal="center" vertical="center"/>
    </xf>
    <xf numFmtId="0" fontId="21" fillId="0" borderId="0" xfId="5" applyFont="1" applyFill="1" applyBorder="1" applyAlignment="1">
      <alignment wrapText="1"/>
    </xf>
    <xf numFmtId="3" fontId="25" fillId="0" borderId="0" xfId="5" applyNumberFormat="1" applyFont="1" applyFill="1" applyBorder="1" applyAlignment="1">
      <alignment horizontal="right" vertical="center"/>
    </xf>
    <xf numFmtId="3" fontId="21" fillId="0" borderId="0" xfId="5" applyNumberFormat="1" applyFont="1" applyFill="1" applyBorder="1" applyAlignment="1">
      <alignment horizontal="right" vertical="center"/>
    </xf>
    <xf numFmtId="0" fontId="25" fillId="0" borderId="0" xfId="5" applyFont="1" applyFill="1" applyBorder="1" applyAlignment="1">
      <alignment horizontal="left" wrapText="1" indent="1"/>
    </xf>
    <xf numFmtId="3" fontId="25" fillId="4" borderId="0" xfId="5" applyNumberFormat="1" applyFont="1" applyFill="1" applyBorder="1" applyAlignment="1">
      <alignment horizontal="right" vertical="center"/>
    </xf>
    <xf numFmtId="167" fontId="25" fillId="4" borderId="0" xfId="5" applyNumberFormat="1" applyFont="1" applyFill="1" applyBorder="1" applyAlignment="1">
      <alignment horizontal="right" vertical="center"/>
    </xf>
    <xf numFmtId="3" fontId="24" fillId="4" borderId="0" xfId="5" applyNumberFormat="1" applyFont="1" applyFill="1" applyBorder="1" applyAlignment="1">
      <alignment horizontal="right" vertical="center"/>
    </xf>
    <xf numFmtId="3" fontId="21" fillId="4" borderId="0" xfId="5" applyNumberFormat="1" applyFont="1" applyFill="1" applyBorder="1" applyAlignment="1">
      <alignment horizontal="right" vertical="center"/>
    </xf>
    <xf numFmtId="0" fontId="24" fillId="0" borderId="4" xfId="5" quotePrefix="1" applyFont="1" applyFill="1" applyBorder="1" applyAlignment="1">
      <alignment horizontal="center" vertical="center"/>
    </xf>
    <xf numFmtId="0" fontId="24" fillId="0" borderId="4" xfId="5" applyFont="1" applyFill="1" applyBorder="1" applyAlignment="1">
      <alignment wrapText="1"/>
    </xf>
    <xf numFmtId="167" fontId="24" fillId="0" borderId="4" xfId="5" applyNumberFormat="1" applyFont="1" applyFill="1" applyBorder="1" applyAlignment="1">
      <alignment horizontal="right" vertical="center"/>
    </xf>
    <xf numFmtId="0" fontId="24" fillId="0" borderId="5" xfId="5" quotePrefix="1" applyFont="1" applyFill="1" applyBorder="1" applyAlignment="1">
      <alignment horizontal="center" vertical="center"/>
    </xf>
    <xf numFmtId="0" fontId="24" fillId="0" borderId="5" xfId="5" applyFont="1" applyFill="1" applyBorder="1" applyAlignment="1">
      <alignment wrapText="1"/>
    </xf>
    <xf numFmtId="0" fontId="25" fillId="0" borderId="0" xfId="5" applyFont="1" applyFill="1" applyBorder="1" applyAlignment="1">
      <alignment horizontal="left" wrapText="1" indent="2"/>
    </xf>
    <xf numFmtId="167" fontId="24" fillId="4" borderId="0" xfId="5" applyNumberFormat="1" applyFont="1" applyFill="1" applyBorder="1" applyAlignment="1">
      <alignment horizontal="right" vertical="center"/>
    </xf>
    <xf numFmtId="3" fontId="24" fillId="4" borderId="4" xfId="5" applyNumberFormat="1" applyFont="1" applyFill="1" applyBorder="1" applyAlignment="1">
      <alignment horizontal="right" vertical="center"/>
    </xf>
    <xf numFmtId="3" fontId="24" fillId="4" borderId="5" xfId="5" applyNumberFormat="1" applyFont="1" applyFill="1" applyBorder="1" applyAlignment="1">
      <alignment horizontal="right" vertical="center"/>
    </xf>
    <xf numFmtId="165" fontId="21" fillId="0" borderId="0" xfId="1" applyNumberFormat="1" applyFont="1" applyFill="1" applyBorder="1" applyAlignment="1">
      <alignment horizontal="center" vertical="center"/>
    </xf>
    <xf numFmtId="165" fontId="24" fillId="2" borderId="6" xfId="1" applyNumberFormat="1" applyFont="1" applyFill="1" applyBorder="1"/>
    <xf numFmtId="0" fontId="16" fillId="2" borderId="5" xfId="0" applyFont="1" applyFill="1" applyBorder="1" applyAlignment="1">
      <alignment horizontal="left" vertical="top" indent="2"/>
    </xf>
    <xf numFmtId="165" fontId="25" fillId="2" borderId="6" xfId="1" applyNumberFormat="1" applyFont="1" applyFill="1" applyBorder="1" applyAlignment="1">
      <alignment horizontal="left" indent="1"/>
    </xf>
    <xf numFmtId="0" fontId="21" fillId="2" borderId="6" xfId="0" applyFont="1" applyFill="1" applyBorder="1" applyAlignment="1">
      <alignment horizontal="center"/>
    </xf>
    <xf numFmtId="0" fontId="4" fillId="3" borderId="18" xfId="0" applyFont="1" applyFill="1" applyBorder="1" applyAlignment="1">
      <alignment vertical="center" wrapText="1"/>
    </xf>
    <xf numFmtId="0" fontId="12" fillId="2" borderId="0" xfId="0" applyFont="1" applyFill="1" applyBorder="1" applyAlignment="1">
      <alignment horizontal="left" vertical="top" wrapText="1" indent="2"/>
    </xf>
    <xf numFmtId="165" fontId="21" fillId="2" borderId="9" xfId="1" applyNumberFormat="1" applyFont="1" applyFill="1" applyBorder="1"/>
    <xf numFmtId="9" fontId="21" fillId="2" borderId="9" xfId="3" applyFont="1" applyFill="1" applyBorder="1"/>
    <xf numFmtId="10" fontId="21" fillId="2" borderId="9" xfId="3" applyNumberFormat="1" applyFont="1" applyFill="1" applyBorder="1"/>
    <xf numFmtId="0" fontId="16" fillId="2" borderId="0" xfId="0" applyFont="1" applyFill="1" applyBorder="1" applyAlignment="1">
      <alignment horizontal="left" vertical="top" indent="1"/>
    </xf>
    <xf numFmtId="0" fontId="25" fillId="2" borderId="0" xfId="0" applyFont="1" applyFill="1" applyBorder="1" applyAlignment="1">
      <alignment horizontal="left" indent="1"/>
    </xf>
    <xf numFmtId="0" fontId="26" fillId="3" borderId="15" xfId="0" applyFont="1" applyFill="1" applyBorder="1" applyAlignment="1">
      <alignment horizontal="center" vertical="center" wrapText="1"/>
    </xf>
    <xf numFmtId="0" fontId="4" fillId="3" borderId="24" xfId="0" applyFont="1" applyFill="1" applyBorder="1" applyAlignment="1">
      <alignment horizontal="center"/>
    </xf>
    <xf numFmtId="0" fontId="4" fillId="3" borderId="24" xfId="0" applyFont="1" applyFill="1" applyBorder="1" applyAlignment="1"/>
    <xf numFmtId="0" fontId="12" fillId="2" borderId="9" xfId="0" applyFont="1" applyFill="1" applyBorder="1" applyAlignment="1">
      <alignment horizontal="left" vertical="top" wrapText="1"/>
    </xf>
    <xf numFmtId="165" fontId="24" fillId="2" borderId="11" xfId="1" applyNumberFormat="1" applyFont="1" applyFill="1" applyBorder="1"/>
    <xf numFmtId="0" fontId="21" fillId="2" borderId="0" xfId="0" applyFont="1" applyFill="1" applyBorder="1" applyAlignment="1">
      <alignment wrapText="1"/>
    </xf>
    <xf numFmtId="165" fontId="21" fillId="2" borderId="0" xfId="1" applyNumberFormat="1" applyFont="1" applyFill="1" applyAlignment="1">
      <alignment wrapText="1"/>
    </xf>
    <xf numFmtId="0" fontId="12" fillId="2" borderId="0" xfId="0" applyFont="1" applyFill="1" applyAlignment="1">
      <alignment horizontal="left" vertical="top" wrapText="1"/>
    </xf>
    <xf numFmtId="0" fontId="24" fillId="2" borderId="0" xfId="0" applyFont="1" applyFill="1" applyAlignment="1">
      <alignment horizontal="center"/>
    </xf>
    <xf numFmtId="0" fontId="27" fillId="2" borderId="0" xfId="0" applyFont="1" applyFill="1"/>
    <xf numFmtId="165" fontId="12" fillId="2" borderId="0" xfId="1" applyNumberFormat="1" applyFont="1" applyFill="1" applyAlignment="1">
      <alignment horizontal="left" vertical="top" wrapText="1"/>
    </xf>
    <xf numFmtId="0" fontId="12" fillId="2" borderId="0" xfId="0" applyFont="1" applyFill="1" applyAlignment="1">
      <alignment horizontal="left" vertical="top" wrapText="1" indent="3"/>
    </xf>
    <xf numFmtId="0" fontId="4" fillId="2" borderId="0" xfId="0" applyFont="1" applyFill="1" applyAlignment="1">
      <alignment vertical="center" wrapText="1"/>
    </xf>
    <xf numFmtId="0" fontId="4" fillId="2" borderId="0" xfId="0" applyFont="1" applyFill="1" applyAlignment="1">
      <alignment vertical="center"/>
    </xf>
    <xf numFmtId="165" fontId="12" fillId="4" borderId="0" xfId="1" applyNumberFormat="1" applyFont="1" applyFill="1" applyAlignment="1">
      <alignment horizontal="left" vertical="top" wrapText="1"/>
    </xf>
    <xf numFmtId="165" fontId="12" fillId="2" borderId="0" xfId="1" applyNumberFormat="1" applyFont="1" applyFill="1" applyAlignment="1">
      <alignment horizontal="right" vertical="top" wrapText="1"/>
    </xf>
    <xf numFmtId="0" fontId="4" fillId="3" borderId="0" xfId="0" applyFont="1" applyFill="1" applyAlignment="1">
      <alignment horizontal="center" vertical="center" wrapText="1"/>
    </xf>
    <xf numFmtId="0" fontId="4" fillId="3" borderId="0" xfId="0" applyFont="1" applyFill="1" applyAlignment="1">
      <alignment vertical="top" wrapText="1"/>
    </xf>
    <xf numFmtId="0" fontId="4" fillId="3" borderId="0" xfId="0" applyFont="1" applyFill="1"/>
    <xf numFmtId="0" fontId="19" fillId="2" borderId="0" xfId="0" applyFont="1" applyFill="1" applyAlignment="1">
      <alignment vertical="center" wrapText="1"/>
    </xf>
    <xf numFmtId="0" fontId="4" fillId="3" borderId="0" xfId="0" applyFont="1" applyFill="1" applyBorder="1" applyAlignment="1">
      <alignment horizontal="center" vertical="center" wrapText="1"/>
    </xf>
    <xf numFmtId="0" fontId="21" fillId="2" borderId="1" xfId="0" applyFont="1" applyFill="1" applyBorder="1" applyAlignment="1">
      <alignment horizontal="center" vertical="center"/>
    </xf>
    <xf numFmtId="0" fontId="4" fillId="4" borderId="0" xfId="0" applyFont="1" applyFill="1" applyBorder="1" applyAlignment="1">
      <alignment vertical="center"/>
    </xf>
    <xf numFmtId="15" fontId="4" fillId="4" borderId="0" xfId="0" quotePrefix="1" applyNumberFormat="1" applyFont="1" applyFill="1" applyBorder="1" applyAlignment="1">
      <alignment horizontal="right" vertical="center" wrapText="1"/>
    </xf>
    <xf numFmtId="0" fontId="4" fillId="4" borderId="0" xfId="0" applyFont="1" applyFill="1" applyBorder="1" applyAlignment="1">
      <alignment horizontal="center" vertical="center" wrapText="1"/>
    </xf>
    <xf numFmtId="0" fontId="12" fillId="4" borderId="0" xfId="0" applyFont="1" applyFill="1" applyBorder="1" applyAlignment="1">
      <alignment horizontal="left" vertical="center"/>
    </xf>
    <xf numFmtId="3" fontId="21" fillId="2" borderId="0" xfId="0" applyNumberFormat="1" applyFont="1" applyFill="1" applyBorder="1" applyAlignment="1">
      <alignment vertical="center" wrapText="1"/>
    </xf>
    <xf numFmtId="0" fontId="25" fillId="2" borderId="0" xfId="0" applyFont="1" applyFill="1" applyBorder="1" applyAlignment="1">
      <alignment vertical="center" wrapText="1"/>
    </xf>
    <xf numFmtId="0" fontId="25" fillId="2" borderId="0" xfId="0" applyFont="1" applyFill="1" applyBorder="1" applyAlignment="1">
      <alignment horizontal="left" vertical="center" wrapText="1" indent="1"/>
    </xf>
    <xf numFmtId="0" fontId="25" fillId="2" borderId="0" xfId="0" applyFont="1" applyFill="1" applyBorder="1" applyAlignment="1">
      <alignment horizontal="left" wrapText="1" indent="1"/>
    </xf>
    <xf numFmtId="0" fontId="21" fillId="2" borderId="1" xfId="0" applyFont="1" applyFill="1" applyBorder="1" applyAlignment="1">
      <alignment vertical="center" wrapText="1"/>
    </xf>
    <xf numFmtId="0" fontId="21" fillId="2" borderId="1" xfId="0" applyFont="1" applyFill="1" applyBorder="1" applyAlignment="1">
      <alignment horizontal="center" wrapText="1"/>
    </xf>
    <xf numFmtId="0" fontId="21" fillId="2" borderId="1" xfId="0" applyFont="1" applyFill="1" applyBorder="1" applyAlignment="1">
      <alignment wrapText="1"/>
    </xf>
    <xf numFmtId="3" fontId="21" fillId="2" borderId="1" xfId="0" applyNumberFormat="1" applyFont="1" applyFill="1" applyBorder="1" applyAlignment="1">
      <alignment wrapText="1"/>
    </xf>
    <xf numFmtId="0" fontId="12" fillId="2" borderId="0" xfId="0" applyFont="1" applyFill="1" applyBorder="1" applyAlignment="1">
      <alignment wrapText="1"/>
    </xf>
    <xf numFmtId="0" fontId="21" fillId="2" borderId="1" xfId="0" applyFont="1" applyFill="1" applyBorder="1" applyAlignment="1">
      <alignment horizontal="left" wrapText="1"/>
    </xf>
    <xf numFmtId="0" fontId="24" fillId="0" borderId="0" xfId="5" applyFont="1" applyFill="1" applyBorder="1" applyAlignment="1"/>
    <xf numFmtId="0" fontId="11" fillId="2" borderId="5" xfId="0" applyFont="1" applyFill="1" applyBorder="1" applyAlignment="1">
      <alignment horizontal="center" vertical="center"/>
    </xf>
    <xf numFmtId="0" fontId="4" fillId="3" borderId="3" xfId="0" applyFont="1" applyFill="1" applyBorder="1" applyAlignment="1">
      <alignment vertical="center" wrapText="1"/>
    </xf>
    <xf numFmtId="0" fontId="25" fillId="2" borderId="0" xfId="0" applyFont="1" applyFill="1" applyBorder="1" applyAlignment="1">
      <alignment horizontal="left"/>
    </xf>
    <xf numFmtId="0" fontId="24" fillId="2" borderId="1" xfId="0" applyFont="1" applyFill="1" applyBorder="1" applyAlignment="1">
      <alignment horizontal="center"/>
    </xf>
    <xf numFmtId="0" fontId="24" fillId="2" borderId="1" xfId="0" applyFont="1" applyFill="1" applyBorder="1" applyAlignment="1">
      <alignment horizontal="left"/>
    </xf>
    <xf numFmtId="165" fontId="12" fillId="2" borderId="1" xfId="1" applyNumberFormat="1" applyFont="1" applyFill="1" applyBorder="1" applyAlignment="1">
      <alignment horizontal="left" vertical="top" wrapText="1"/>
    </xf>
    <xf numFmtId="0" fontId="21" fillId="2" borderId="1" xfId="0" applyFont="1" applyFill="1" applyBorder="1" applyAlignment="1">
      <alignment horizontal="center"/>
    </xf>
    <xf numFmtId="0" fontId="21" fillId="2" borderId="1" xfId="0" applyFont="1" applyFill="1" applyBorder="1" applyAlignment="1">
      <alignment horizontal="left"/>
    </xf>
    <xf numFmtId="0" fontId="12" fillId="5" borderId="1" xfId="0" applyFont="1" applyFill="1" applyBorder="1" applyAlignment="1">
      <alignment horizontal="left" vertical="top" wrapText="1"/>
    </xf>
    <xf numFmtId="165" fontId="12" fillId="5" borderId="0" xfId="1" applyNumberFormat="1" applyFont="1" applyFill="1" applyBorder="1" applyAlignment="1">
      <alignment horizontal="left" vertical="top" wrapText="1"/>
    </xf>
    <xf numFmtId="0" fontId="5" fillId="5" borderId="0" xfId="0" applyFont="1" applyFill="1" applyBorder="1"/>
    <xf numFmtId="165" fontId="12" fillId="2" borderId="9" xfId="1" applyNumberFormat="1" applyFont="1" applyFill="1" applyBorder="1" applyAlignment="1">
      <alignment horizontal="left" vertical="top" wrapText="1"/>
    </xf>
    <xf numFmtId="165" fontId="12" fillId="2" borderId="9" xfId="1" applyNumberFormat="1" applyFont="1" applyFill="1" applyBorder="1" applyAlignment="1">
      <alignment horizontal="left" vertical="top" wrapText="1" indent="2"/>
    </xf>
    <xf numFmtId="165" fontId="11" fillId="2" borderId="11" xfId="1" applyNumberFormat="1" applyFont="1" applyFill="1" applyBorder="1" applyAlignment="1">
      <alignment horizontal="left" vertical="top" wrapText="1" indent="2"/>
    </xf>
    <xf numFmtId="165" fontId="25" fillId="0" borderId="0" xfId="1" applyNumberFormat="1" applyFont="1" applyFill="1" applyBorder="1" applyAlignment="1">
      <alignment horizontal="center" vertical="center"/>
    </xf>
    <xf numFmtId="9" fontId="24" fillId="0" borderId="5" xfId="3" applyFont="1" applyFill="1" applyBorder="1" applyAlignment="1">
      <alignment horizontal="right" vertical="center"/>
    </xf>
    <xf numFmtId="167" fontId="21" fillId="4" borderId="0" xfId="5" applyNumberFormat="1" applyFont="1" applyFill="1" applyBorder="1" applyAlignment="1">
      <alignment horizontal="right" vertical="center"/>
    </xf>
    <xf numFmtId="0" fontId="4" fillId="3" borderId="0" xfId="0" applyFont="1" applyFill="1" applyAlignment="1">
      <alignment horizontal="left" vertical="center"/>
    </xf>
    <xf numFmtId="0" fontId="4" fillId="3" borderId="0" xfId="0" applyFont="1" applyFill="1" applyAlignment="1">
      <alignment vertical="center"/>
    </xf>
    <xf numFmtId="0" fontId="4" fillId="3" borderId="0" xfId="0" applyFont="1" applyFill="1" applyAlignment="1">
      <alignment horizontal="left" vertical="top"/>
    </xf>
    <xf numFmtId="0" fontId="12" fillId="0" borderId="23" xfId="12" applyFont="1" applyBorder="1" applyAlignment="1">
      <alignment horizontal="left" vertical="center" wrapText="1"/>
    </xf>
    <xf numFmtId="0" fontId="12" fillId="0" borderId="23" xfId="5" applyFont="1" applyBorder="1" applyAlignment="1">
      <alignment horizontal="left" vertical="center" wrapText="1"/>
    </xf>
    <xf numFmtId="0" fontId="21" fillId="0" borderId="5" xfId="5" applyFont="1" applyBorder="1" applyAlignment="1">
      <alignment horizontal="left" vertical="center"/>
    </xf>
    <xf numFmtId="165" fontId="4" fillId="3" borderId="0" xfId="1" quotePrefix="1" applyNumberFormat="1" applyFont="1" applyFill="1" applyAlignment="1">
      <alignment horizontal="center" vertical="center" wrapText="1"/>
    </xf>
    <xf numFmtId="173" fontId="21" fillId="2" borderId="1" xfId="3" applyNumberFormat="1" applyFont="1" applyFill="1" applyBorder="1" applyAlignment="1">
      <alignment horizontal="right" vertical="top" wrapText="1"/>
    </xf>
    <xf numFmtId="173" fontId="5" fillId="2" borderId="1" xfId="3" applyNumberFormat="1" applyFont="1" applyFill="1" applyBorder="1" applyAlignment="1">
      <alignment horizontal="right"/>
    </xf>
    <xf numFmtId="9" fontId="21" fillId="4" borderId="0" xfId="3" applyFont="1" applyFill="1" applyBorder="1" applyAlignment="1">
      <alignment horizontal="left" vertical="top" wrapText="1"/>
    </xf>
    <xf numFmtId="173" fontId="21" fillId="2" borderId="0" xfId="3" applyNumberFormat="1" applyFont="1" applyFill="1" applyBorder="1" applyAlignment="1">
      <alignment horizontal="right" vertical="top" wrapText="1"/>
    </xf>
    <xf numFmtId="173" fontId="21" fillId="4" borderId="0" xfId="3" applyNumberFormat="1" applyFont="1" applyFill="1" applyBorder="1" applyAlignment="1">
      <alignment horizontal="left" vertical="top" wrapText="1"/>
    </xf>
    <xf numFmtId="9" fontId="5" fillId="2" borderId="0" xfId="3" applyFont="1" applyFill="1"/>
    <xf numFmtId="9" fontId="5" fillId="2" borderId="1" xfId="3" applyFont="1" applyFill="1" applyBorder="1"/>
    <xf numFmtId="9" fontId="21" fillId="2" borderId="0" xfId="3" applyNumberFormat="1" applyFont="1" applyFill="1" applyBorder="1"/>
    <xf numFmtId="9" fontId="21" fillId="2" borderId="0" xfId="0" applyNumberFormat="1" applyFont="1" applyFill="1" applyBorder="1"/>
    <xf numFmtId="9" fontId="10" fillId="3" borderId="0" xfId="0" applyNumberFormat="1" applyFont="1" applyFill="1" applyBorder="1" applyAlignment="1">
      <alignment horizontal="center" vertical="center" wrapText="1"/>
    </xf>
    <xf numFmtId="0" fontId="10" fillId="3" borderId="0" xfId="0" applyFont="1" applyFill="1"/>
    <xf numFmtId="10" fontId="21" fillId="2" borderId="0" xfId="3" applyNumberFormat="1" applyFont="1" applyFill="1" applyBorder="1" applyAlignment="1">
      <alignment horizontal="right"/>
    </xf>
    <xf numFmtId="165" fontId="24" fillId="2" borderId="4" xfId="1" applyNumberFormat="1" applyFont="1" applyFill="1" applyBorder="1" applyAlignment="1">
      <alignment wrapText="1"/>
    </xf>
    <xf numFmtId="175" fontId="21" fillId="2" borderId="0" xfId="3" applyNumberFormat="1" applyFont="1" applyFill="1"/>
    <xf numFmtId="165" fontId="12" fillId="2" borderId="0" xfId="1" applyNumberFormat="1" applyFont="1" applyFill="1" applyBorder="1" applyAlignment="1">
      <alignment horizontal="left" vertical="center" wrapText="1"/>
    </xf>
    <xf numFmtId="165" fontId="12" fillId="2" borderId="0" xfId="1" applyNumberFormat="1" applyFont="1" applyFill="1" applyBorder="1" applyAlignment="1">
      <alignment vertical="center" wrapText="1"/>
    </xf>
    <xf numFmtId="165" fontId="12" fillId="2" borderId="0" xfId="1" applyNumberFormat="1" applyFont="1" applyFill="1" applyBorder="1" applyAlignment="1">
      <alignment horizontal="left" vertical="center"/>
    </xf>
    <xf numFmtId="165" fontId="12" fillId="2" borderId="4" xfId="1" applyNumberFormat="1" applyFont="1" applyFill="1" applyBorder="1" applyAlignment="1">
      <alignment horizontal="left" vertical="center" wrapText="1"/>
    </xf>
    <xf numFmtId="10" fontId="12" fillId="2" borderId="0" xfId="3" applyNumberFormat="1" applyFont="1" applyFill="1" applyBorder="1" applyAlignment="1">
      <alignment horizontal="right" vertical="center"/>
    </xf>
    <xf numFmtId="10" fontId="12" fillId="2" borderId="1" xfId="3" applyNumberFormat="1" applyFont="1" applyFill="1" applyBorder="1" applyAlignment="1">
      <alignment horizontal="right" vertical="center"/>
    </xf>
    <xf numFmtId="0" fontId="5" fillId="2" borderId="1" xfId="0" applyFont="1" applyFill="1" applyBorder="1" applyAlignment="1">
      <alignment horizontal="right"/>
    </xf>
    <xf numFmtId="3" fontId="21" fillId="2" borderId="0" xfId="0" applyNumberFormat="1" applyFont="1" applyFill="1" applyBorder="1" applyAlignment="1">
      <alignment horizontal="right" wrapText="1"/>
    </xf>
    <xf numFmtId="0" fontId="23" fillId="2" borderId="0" xfId="0" applyFont="1" applyFill="1" applyAlignment="1">
      <alignment horizontal="center" vertical="center"/>
    </xf>
    <xf numFmtId="168" fontId="24" fillId="2" borderId="0" xfId="0" applyNumberFormat="1" applyFont="1" applyFill="1" applyBorder="1" applyAlignment="1">
      <alignment wrapText="1"/>
    </xf>
    <xf numFmtId="173" fontId="24" fillId="2" borderId="5" xfId="3" applyNumberFormat="1" applyFont="1" applyFill="1" applyBorder="1"/>
    <xf numFmtId="0" fontId="57" fillId="2" borderId="0" xfId="0" applyFont="1" applyFill="1"/>
    <xf numFmtId="0" fontId="6" fillId="2" borderId="0" xfId="0" applyFont="1" applyFill="1" applyAlignment="1">
      <alignment horizontal="center"/>
    </xf>
    <xf numFmtId="0" fontId="58" fillId="2" borderId="0" xfId="0" applyFont="1" applyFill="1"/>
    <xf numFmtId="0" fontId="3" fillId="2" borderId="0" xfId="0" applyFont="1" applyFill="1"/>
    <xf numFmtId="0" fontId="10" fillId="3" borderId="24" xfId="0" applyFont="1" applyFill="1" applyBorder="1" applyAlignment="1">
      <alignment vertical="top" wrapText="1"/>
    </xf>
    <xf numFmtId="0" fontId="10" fillId="3" borderId="24" xfId="0" applyFont="1" applyFill="1" applyBorder="1" applyAlignment="1">
      <alignment vertical="center" wrapText="1"/>
    </xf>
    <xf numFmtId="0" fontId="10" fillId="3" borderId="0" xfId="0" applyFont="1" applyFill="1" applyAlignment="1">
      <alignment vertical="center" wrapText="1"/>
    </xf>
    <xf numFmtId="0" fontId="10" fillId="3" borderId="16"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21" xfId="0" applyFont="1" applyFill="1" applyBorder="1" applyAlignment="1">
      <alignment horizontal="center" vertical="center" wrapText="1"/>
    </xf>
    <xf numFmtId="0" fontId="11" fillId="2" borderId="0" xfId="0" applyFont="1" applyFill="1" applyAlignment="1">
      <alignment horizontal="left" vertical="center" wrapText="1"/>
    </xf>
    <xf numFmtId="0" fontId="21" fillId="2" borderId="0" xfId="0" applyFont="1" applyFill="1" applyAlignment="1">
      <alignment horizontal="left" vertical="top" wrapText="1"/>
    </xf>
    <xf numFmtId="165" fontId="21" fillId="4" borderId="0" xfId="1" applyNumberFormat="1" applyFont="1" applyFill="1" applyBorder="1" applyAlignment="1">
      <alignment horizontal="left" vertical="top" wrapText="1"/>
    </xf>
    <xf numFmtId="0" fontId="12" fillId="2" borderId="0" xfId="0" applyFont="1" applyFill="1" applyAlignment="1">
      <alignment horizontal="left" vertical="center" indent="1"/>
    </xf>
    <xf numFmtId="0" fontId="16" fillId="2" borderId="0" xfId="0" applyFont="1" applyFill="1" applyAlignment="1">
      <alignment horizontal="left" vertical="center" indent="3"/>
    </xf>
    <xf numFmtId="0" fontId="16" fillId="2" borderId="0" xfId="0" applyFont="1" applyFill="1" applyAlignment="1">
      <alignment horizontal="left" vertical="center" wrapText="1" indent="3"/>
    </xf>
    <xf numFmtId="0" fontId="21" fillId="2" borderId="0" xfId="0" applyFont="1" applyFill="1" applyAlignment="1">
      <alignment horizontal="left" vertical="center" indent="1"/>
    </xf>
    <xf numFmtId="0" fontId="24" fillId="2" borderId="0" xfId="0" applyFont="1" applyFill="1" applyAlignment="1">
      <alignment horizontal="left" vertical="center" wrapText="1"/>
    </xf>
    <xf numFmtId="0" fontId="21" fillId="2" borderId="0" xfId="0" applyFont="1" applyFill="1" applyAlignment="1">
      <alignment horizontal="left" vertical="center" wrapText="1" indent="1"/>
    </xf>
    <xf numFmtId="0" fontId="24" fillId="2" borderId="5" xfId="0" applyFont="1" applyFill="1" applyBorder="1" applyAlignment="1">
      <alignment horizontal="left" vertical="center"/>
    </xf>
    <xf numFmtId="165" fontId="24" fillId="2" borderId="5" xfId="1" applyNumberFormat="1" applyFont="1" applyFill="1" applyBorder="1" applyAlignment="1">
      <alignment horizontal="left" vertical="top" wrapText="1"/>
    </xf>
    <xf numFmtId="165" fontId="24" fillId="4" borderId="5" xfId="1" applyNumberFormat="1" applyFont="1" applyFill="1" applyBorder="1" applyAlignment="1">
      <alignment horizontal="left" vertical="top" wrapText="1"/>
    </xf>
    <xf numFmtId="165" fontId="24" fillId="2" borderId="5" xfId="1" applyNumberFormat="1" applyFont="1" applyFill="1" applyBorder="1" applyAlignment="1">
      <alignment horizontal="left" vertical="center"/>
    </xf>
    <xf numFmtId="0" fontId="12" fillId="2" borderId="0" xfId="0" applyFont="1" applyFill="1" applyAlignment="1">
      <alignment vertical="top"/>
    </xf>
    <xf numFmtId="0" fontId="12" fillId="2" borderId="0" xfId="0" applyFont="1" applyFill="1" applyAlignment="1">
      <alignment vertical="top" wrapText="1"/>
    </xf>
    <xf numFmtId="0" fontId="10" fillId="3" borderId="24" xfId="0" applyFont="1" applyFill="1" applyBorder="1" applyAlignment="1">
      <alignment wrapText="1"/>
    </xf>
    <xf numFmtId="0" fontId="10" fillId="3" borderId="18" xfId="0" applyFont="1" applyFill="1" applyBorder="1" applyAlignment="1">
      <alignment vertical="center" wrapText="1"/>
    </xf>
    <xf numFmtId="0" fontId="10" fillId="3" borderId="16" xfId="0" applyFont="1" applyFill="1" applyBorder="1" applyAlignment="1">
      <alignment vertical="center" wrapText="1"/>
    </xf>
    <xf numFmtId="0" fontId="11" fillId="2" borderId="1" xfId="0" applyFont="1" applyFill="1" applyBorder="1" applyAlignment="1">
      <alignment horizontal="left" vertical="center" wrapText="1"/>
    </xf>
    <xf numFmtId="165" fontId="21" fillId="2" borderId="1" xfId="1" applyNumberFormat="1" applyFont="1" applyFill="1" applyBorder="1" applyAlignment="1">
      <alignment horizontal="left" vertical="top" wrapText="1"/>
    </xf>
    <xf numFmtId="0" fontId="12" fillId="2" borderId="1" xfId="0" applyFont="1" applyFill="1" applyBorder="1" applyAlignment="1">
      <alignment horizontal="left" vertical="center" indent="1"/>
    </xf>
    <xf numFmtId="165" fontId="21" fillId="4" borderId="1" xfId="1" applyNumberFormat="1" applyFont="1" applyFill="1" applyBorder="1" applyAlignment="1">
      <alignment horizontal="left" vertical="top" wrapText="1"/>
    </xf>
    <xf numFmtId="0" fontId="11" fillId="2" borderId="4" xfId="0" applyFont="1" applyFill="1" applyBorder="1" applyAlignment="1">
      <alignment horizontal="left" vertical="center" wrapText="1"/>
    </xf>
    <xf numFmtId="165" fontId="21" fillId="2" borderId="4" xfId="1" applyNumberFormat="1" applyFont="1" applyFill="1" applyBorder="1" applyAlignment="1">
      <alignment horizontal="left" vertical="top" wrapText="1"/>
    </xf>
    <xf numFmtId="0" fontId="59" fillId="2" borderId="0" xfId="0" applyFont="1" applyFill="1" applyAlignment="1">
      <alignment horizontal="left" vertical="center" indent="3"/>
    </xf>
    <xf numFmtId="0" fontId="60" fillId="2" borderId="0" xfId="0" applyFont="1" applyFill="1" applyAlignment="1">
      <alignment horizontal="left" vertical="center" indent="1"/>
    </xf>
    <xf numFmtId="0" fontId="59" fillId="2" borderId="0" xfId="0" applyFont="1" applyFill="1" applyAlignment="1">
      <alignment horizontal="left" vertical="center" wrapText="1" indent="3"/>
    </xf>
    <xf numFmtId="0" fontId="61" fillId="2" borderId="0" xfId="0" applyFont="1" applyFill="1" applyAlignment="1">
      <alignment horizontal="left" vertical="center" indent="1"/>
    </xf>
    <xf numFmtId="0" fontId="62" fillId="2" borderId="0" xfId="0" applyFont="1" applyFill="1" applyAlignment="1">
      <alignment horizontal="left" vertical="center" wrapText="1"/>
    </xf>
    <xf numFmtId="0" fontId="61" fillId="2" borderId="0" xfId="0" applyFont="1" applyFill="1" applyAlignment="1">
      <alignment horizontal="left" vertical="center" wrapText="1" indent="1"/>
    </xf>
    <xf numFmtId="0" fontId="62" fillId="2" borderId="0" xfId="0" applyFont="1" applyFill="1" applyAlignment="1">
      <alignment horizontal="left" vertical="center"/>
    </xf>
    <xf numFmtId="165" fontId="17" fillId="2" borderId="0" xfId="1" applyNumberFormat="1" applyFont="1" applyFill="1" applyBorder="1"/>
    <xf numFmtId="165" fontId="24" fillId="2" borderId="0" xfId="1" applyNumberFormat="1" applyFont="1" applyFill="1" applyBorder="1" applyAlignment="1">
      <alignment horizontal="left" vertical="top" wrapText="1"/>
    </xf>
    <xf numFmtId="0" fontId="17" fillId="2" borderId="0" xfId="0" applyFont="1" applyFill="1"/>
    <xf numFmtId="0" fontId="10" fillId="3" borderId="0" xfId="0" applyFont="1" applyFill="1" applyAlignment="1">
      <alignment wrapText="1"/>
    </xf>
    <xf numFmtId="0" fontId="10" fillId="3" borderId="3" xfId="0" applyFont="1" applyFill="1" applyBorder="1" applyAlignment="1">
      <alignment wrapText="1"/>
    </xf>
    <xf numFmtId="0" fontId="10" fillId="3" borderId="32" xfId="0" applyFont="1" applyFill="1" applyBorder="1" applyAlignment="1">
      <alignment horizontal="center" wrapText="1"/>
    </xf>
    <xf numFmtId="0" fontId="21" fillId="2" borderId="0" xfId="0" applyFont="1" applyFill="1" applyAlignment="1">
      <alignment vertical="center" wrapText="1"/>
    </xf>
    <xf numFmtId="0" fontId="21" fillId="2" borderId="0" xfId="0" applyFont="1" applyFill="1" applyAlignment="1">
      <alignment horizontal="left" vertical="center" wrapText="1"/>
    </xf>
    <xf numFmtId="0" fontId="21" fillId="2" borderId="1" xfId="0" applyFont="1" applyFill="1" applyBorder="1" applyAlignment="1">
      <alignment horizontal="left" vertical="center" wrapText="1"/>
    </xf>
    <xf numFmtId="0" fontId="12" fillId="2" borderId="7" xfId="0" applyFont="1" applyFill="1" applyBorder="1" applyAlignment="1">
      <alignment horizontal="left" vertical="center" indent="3"/>
    </xf>
    <xf numFmtId="0" fontId="21" fillId="2" borderId="7" xfId="0" applyFont="1" applyFill="1" applyBorder="1"/>
    <xf numFmtId="0" fontId="21" fillId="2" borderId="7" xfId="0" applyFont="1" applyFill="1" applyBorder="1" applyAlignment="1">
      <alignment horizontal="center" vertical="center"/>
    </xf>
    <xf numFmtId="0" fontId="25" fillId="2" borderId="7" xfId="0" applyFont="1" applyFill="1" applyBorder="1"/>
    <xf numFmtId="0" fontId="25" fillId="2" borderId="7" xfId="0" applyFont="1" applyFill="1" applyBorder="1" applyAlignment="1">
      <alignment wrapText="1"/>
    </xf>
    <xf numFmtId="0" fontId="63" fillId="2" borderId="0" xfId="0" applyFont="1" applyFill="1" applyAlignment="1">
      <alignment horizontal="left" vertical="center" wrapText="1" indent="3"/>
    </xf>
    <xf numFmtId="0" fontId="64" fillId="2" borderId="0" xfId="0" applyFont="1" applyFill="1" applyAlignment="1">
      <alignment horizontal="left" vertical="center" indent="1"/>
    </xf>
    <xf numFmtId="165" fontId="21" fillId="2" borderId="0" xfId="1" applyNumberFormat="1" applyFont="1" applyFill="1" applyBorder="1" applyAlignment="1">
      <alignment vertical="center" wrapText="1"/>
    </xf>
    <xf numFmtId="0" fontId="65" fillId="2" borderId="0" xfId="0" applyFont="1" applyFill="1"/>
    <xf numFmtId="0" fontId="63" fillId="2" borderId="0" xfId="0" applyFont="1" applyFill="1" applyAlignment="1">
      <alignment horizontal="left" vertical="center" indent="3"/>
    </xf>
    <xf numFmtId="0" fontId="21" fillId="2" borderId="0" xfId="0" applyFont="1" applyFill="1" applyAlignment="1">
      <alignment vertical="center"/>
    </xf>
    <xf numFmtId="0" fontId="21" fillId="2" borderId="1" xfId="0" applyFont="1" applyFill="1" applyBorder="1" applyAlignment="1">
      <alignment vertical="center"/>
    </xf>
    <xf numFmtId="0" fontId="21" fillId="2" borderId="1" xfId="0" applyFont="1" applyFill="1" applyBorder="1"/>
    <xf numFmtId="0" fontId="12" fillId="2" borderId="0" xfId="0" applyFont="1" applyFill="1" applyAlignment="1">
      <alignment horizontal="left" indent="2"/>
    </xf>
    <xf numFmtId="165" fontId="27" fillId="2" borderId="1" xfId="1" applyNumberFormat="1" applyFont="1" applyFill="1" applyBorder="1"/>
    <xf numFmtId="174" fontId="11" fillId="2" borderId="10" xfId="1" applyNumberFormat="1" applyFont="1" applyFill="1" applyBorder="1" applyAlignment="1">
      <alignment vertical="center"/>
    </xf>
    <xf numFmtId="15" fontId="4" fillId="3" borderId="0" xfId="0" quotePrefix="1" applyNumberFormat="1" applyFont="1" applyFill="1" applyAlignment="1">
      <alignment horizontal="right" vertical="center" wrapText="1"/>
    </xf>
    <xf numFmtId="1" fontId="12" fillId="2" borderId="0" xfId="0" applyNumberFormat="1" applyFont="1" applyFill="1" applyBorder="1" applyAlignment="1">
      <alignment horizontal="right" vertical="top" wrapText="1"/>
    </xf>
    <xf numFmtId="0" fontId="23" fillId="0" borderId="0" xfId="0" applyFont="1" applyFill="1" applyAlignment="1">
      <alignment horizontal="center"/>
    </xf>
    <xf numFmtId="49" fontId="4" fillId="3" borderId="0" xfId="0" applyNumberFormat="1" applyFont="1" applyFill="1" applyBorder="1" applyAlignment="1">
      <alignment horizontal="center" vertical="center" wrapText="1"/>
    </xf>
    <xf numFmtId="0" fontId="12" fillId="2" borderId="0" xfId="0" applyFont="1" applyFill="1" applyAlignment="1">
      <alignment wrapText="1"/>
    </xf>
    <xf numFmtId="2" fontId="21" fillId="2" borderId="0" xfId="3" applyNumberFormat="1" applyFont="1" applyFill="1" applyAlignment="1">
      <alignment wrapText="1"/>
    </xf>
    <xf numFmtId="2" fontId="24" fillId="2" borderId="4" xfId="3" applyNumberFormat="1" applyFont="1" applyFill="1" applyBorder="1" applyAlignment="1">
      <alignment wrapText="1"/>
    </xf>
    <xf numFmtId="165" fontId="21" fillId="2" borderId="1" xfId="0" applyNumberFormat="1" applyFont="1" applyFill="1" applyBorder="1"/>
    <xf numFmtId="0" fontId="4" fillId="2" borderId="0" xfId="0" applyFont="1" applyFill="1" applyBorder="1" applyAlignment="1">
      <alignment horizontal="center"/>
    </xf>
    <xf numFmtId="0" fontId="4" fillId="2" borderId="0" xfId="0" applyFont="1" applyFill="1" applyBorder="1" applyAlignment="1"/>
    <xf numFmtId="0" fontId="4" fillId="2" borderId="0" xfId="0" applyFont="1" applyFill="1" applyBorder="1" applyAlignment="1">
      <alignment horizontal="center" vertical="center" wrapText="1"/>
    </xf>
    <xf numFmtId="0" fontId="26" fillId="2" borderId="0" xfId="0" applyFont="1" applyFill="1" applyBorder="1" applyAlignment="1">
      <alignment horizontal="center" vertical="center" wrapText="1"/>
    </xf>
    <xf numFmtId="165" fontId="12" fillId="2" borderId="0" xfId="1" applyNumberFormat="1" applyFont="1" applyFill="1" applyBorder="1" applyAlignment="1">
      <alignment horizontal="left" vertical="top" wrapText="1" indent="2"/>
    </xf>
    <xf numFmtId="0" fontId="24" fillId="2" borderId="0" xfId="0" applyFont="1" applyFill="1" applyBorder="1"/>
    <xf numFmtId="165" fontId="11" fillId="2" borderId="0" xfId="1" applyNumberFormat="1" applyFont="1" applyFill="1" applyBorder="1" applyAlignment="1">
      <alignment horizontal="left" vertical="top" wrapText="1" indent="2"/>
    </xf>
    <xf numFmtId="173" fontId="21" fillId="2" borderId="9" xfId="3" applyNumberFormat="1" applyFont="1" applyFill="1" applyBorder="1"/>
    <xf numFmtId="173" fontId="24" fillId="2" borderId="11" xfId="3" applyNumberFormat="1" applyFont="1" applyFill="1" applyBorder="1"/>
    <xf numFmtId="0" fontId="7" fillId="3" borderId="0" xfId="0" applyFont="1" applyFill="1" applyAlignment="1">
      <alignment horizontal="center" vertical="center" wrapText="1"/>
    </xf>
    <xf numFmtId="0" fontId="19" fillId="2" borderId="0"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21" fillId="2" borderId="0" xfId="0" applyFont="1" applyFill="1" applyBorder="1" applyAlignment="1">
      <alignment wrapText="1"/>
    </xf>
    <xf numFmtId="0" fontId="4" fillId="3" borderId="0" xfId="0" applyFont="1" applyFill="1" applyBorder="1" applyAlignment="1">
      <alignment horizontal="center" vertical="center" wrapText="1"/>
    </xf>
    <xf numFmtId="0" fontId="46" fillId="3" borderId="0" xfId="0" applyFont="1" applyFill="1" applyBorder="1" applyAlignment="1">
      <alignment horizontal="center" vertical="center" wrapText="1"/>
    </xf>
    <xf numFmtId="0" fontId="45" fillId="2" borderId="0" xfId="0" applyFont="1" applyFill="1" applyBorder="1" applyAlignment="1">
      <alignment horizontal="left" vertical="center" wrapText="1"/>
    </xf>
    <xf numFmtId="0" fontId="46" fillId="3" borderId="3" xfId="0" applyFont="1" applyFill="1" applyBorder="1" applyAlignment="1">
      <alignment horizontal="center" vertical="center" wrapText="1"/>
    </xf>
    <xf numFmtId="0" fontId="49" fillId="3" borderId="0" xfId="0" applyFont="1" applyFill="1" applyBorder="1" applyAlignment="1">
      <alignment horizontal="left" vertical="center" wrapText="1"/>
    </xf>
    <xf numFmtId="0" fontId="46" fillId="3" borderId="0" xfId="0" applyFont="1" applyFill="1" applyBorder="1" applyAlignment="1">
      <alignment horizontal="left" vertical="center" wrapText="1"/>
    </xf>
    <xf numFmtId="0" fontId="46" fillId="3" borderId="3" xfId="0" applyFont="1" applyFill="1" applyBorder="1" applyAlignment="1">
      <alignment horizontal="left" vertical="center" wrapText="1"/>
    </xf>
    <xf numFmtId="0" fontId="4" fillId="3" borderId="0" xfId="0" applyFont="1" applyFill="1" applyBorder="1" applyAlignment="1">
      <alignment horizontal="center" vertical="center"/>
    </xf>
    <xf numFmtId="0" fontId="11" fillId="2" borderId="0" xfId="9" applyFont="1" applyFill="1" applyBorder="1" applyAlignment="1">
      <alignment horizontal="left" vertical="center"/>
    </xf>
    <xf numFmtId="0" fontId="29" fillId="2" borderId="3" xfId="0" applyFont="1" applyFill="1" applyBorder="1" applyAlignment="1">
      <alignment horizontal="left" vertical="center" wrapText="1"/>
    </xf>
    <xf numFmtId="0" fontId="4" fillId="3" borderId="8" xfId="0" applyFont="1" applyFill="1" applyBorder="1" applyAlignment="1">
      <alignment vertical="center" wrapText="1"/>
    </xf>
    <xf numFmtId="0" fontId="0" fillId="0" borderId="8" xfId="0" applyFont="1" applyBorder="1" applyAlignment="1">
      <alignment vertical="center"/>
    </xf>
    <xf numFmtId="0" fontId="0" fillId="0" borderId="3" xfId="0" applyFont="1" applyBorder="1" applyAlignment="1">
      <alignment vertical="center"/>
    </xf>
    <xf numFmtId="0" fontId="4" fillId="3" borderId="8" xfId="0" applyFont="1" applyFill="1" applyBorder="1" applyAlignment="1">
      <alignment horizontal="center" vertical="center" wrapText="1"/>
    </xf>
    <xf numFmtId="0" fontId="0" fillId="0" borderId="8" xfId="0" applyFont="1" applyBorder="1" applyAlignment="1">
      <alignment horizontal="center" vertical="center" wrapText="1"/>
    </xf>
    <xf numFmtId="0" fontId="0" fillId="0" borderId="3" xfId="0" applyFont="1" applyBorder="1" applyAlignment="1">
      <alignment horizontal="center" vertical="center" wrapText="1"/>
    </xf>
    <xf numFmtId="0" fontId="52" fillId="3" borderId="19" xfId="0" applyFont="1" applyFill="1" applyBorder="1" applyAlignment="1">
      <alignment horizontal="center" vertical="center" wrapText="1"/>
    </xf>
    <xf numFmtId="0" fontId="52" fillId="3" borderId="3" xfId="0" applyFont="1" applyFill="1" applyBorder="1" applyAlignment="1">
      <alignment horizontal="center" vertical="center" wrapText="1"/>
    </xf>
    <xf numFmtId="0" fontId="52" fillId="3" borderId="29" xfId="0" applyFont="1" applyFill="1" applyBorder="1" applyAlignment="1">
      <alignment horizontal="center" vertical="center" wrapText="1"/>
    </xf>
    <xf numFmtId="0" fontId="52" fillId="3" borderId="21" xfId="0" applyFont="1" applyFill="1" applyBorder="1" applyAlignment="1">
      <alignment horizontal="center" vertical="center" wrapText="1"/>
    </xf>
    <xf numFmtId="0" fontId="52" fillId="3" borderId="27" xfId="0" applyFont="1" applyFill="1" applyBorder="1" applyAlignment="1">
      <alignment horizontal="center" vertical="center" wrapText="1"/>
    </xf>
    <xf numFmtId="0" fontId="52" fillId="3" borderId="15" xfId="0" applyFont="1" applyFill="1" applyBorder="1" applyAlignment="1">
      <alignment horizontal="center" vertical="center" wrapText="1"/>
    </xf>
    <xf numFmtId="0" fontId="52" fillId="3" borderId="16" xfId="0" applyFont="1" applyFill="1" applyBorder="1" applyAlignment="1">
      <alignment horizontal="center" vertical="center" wrapText="1"/>
    </xf>
    <xf numFmtId="0" fontId="52" fillId="3" borderId="25" xfId="0" applyFont="1" applyFill="1" applyBorder="1" applyAlignment="1">
      <alignment horizontal="center" vertical="center" wrapText="1"/>
    </xf>
    <xf numFmtId="0" fontId="52" fillId="3" borderId="8" xfId="0" applyFont="1" applyFill="1" applyBorder="1" applyAlignment="1">
      <alignment horizontal="center" vertical="center" wrapText="1"/>
    </xf>
    <xf numFmtId="0" fontId="52" fillId="3" borderId="20" xfId="0" applyFont="1" applyFill="1" applyBorder="1" applyAlignment="1">
      <alignment horizontal="center" vertical="center" wrapText="1"/>
    </xf>
    <xf numFmtId="0" fontId="52" fillId="3" borderId="17" xfId="0" applyFont="1" applyFill="1" applyBorder="1" applyAlignment="1">
      <alignment horizontal="center" vertical="center" wrapText="1"/>
    </xf>
    <xf numFmtId="0" fontId="52" fillId="3" borderId="28" xfId="0" applyFont="1" applyFill="1" applyBorder="1" applyAlignment="1">
      <alignment horizontal="center" vertical="center" wrapText="1"/>
    </xf>
    <xf numFmtId="0" fontId="4" fillId="3" borderId="0" xfId="0" applyFont="1" applyFill="1" applyBorder="1" applyAlignment="1">
      <alignment horizontal="left" wrapText="1"/>
    </xf>
    <xf numFmtId="0" fontId="52" fillId="3" borderId="24" xfId="0" applyFont="1" applyFill="1" applyBorder="1" applyAlignment="1">
      <alignment horizontal="left" wrapText="1"/>
    </xf>
    <xf numFmtId="0" fontId="4" fillId="3" borderId="3" xfId="0" applyFont="1" applyFill="1" applyBorder="1" applyAlignment="1">
      <alignment horizontal="center" vertical="top" wrapText="1"/>
    </xf>
    <xf numFmtId="0" fontId="46" fillId="3" borderId="16" xfId="0" applyFont="1" applyFill="1" applyBorder="1" applyAlignment="1">
      <alignment horizontal="center" vertical="center" wrapText="1"/>
    </xf>
    <xf numFmtId="0" fontId="46" fillId="3" borderId="8" xfId="0" applyFont="1" applyFill="1" applyBorder="1" applyAlignment="1">
      <alignment horizontal="center" vertical="center" wrapText="1"/>
    </xf>
    <xf numFmtId="0" fontId="46" fillId="3" borderId="20" xfId="0" applyFont="1" applyFill="1" applyBorder="1" applyAlignment="1">
      <alignment horizontal="center" vertical="center" wrapText="1"/>
    </xf>
    <xf numFmtId="0" fontId="46" fillId="3" borderId="21" xfId="0" applyFont="1" applyFill="1" applyBorder="1" applyAlignment="1">
      <alignment horizontal="center" vertical="center" wrapText="1"/>
    </xf>
    <xf numFmtId="0" fontId="46" fillId="3" borderId="27" xfId="0" applyFont="1" applyFill="1" applyBorder="1" applyAlignment="1">
      <alignment horizontal="center" vertical="center" wrapText="1"/>
    </xf>
    <xf numFmtId="0" fontId="4" fillId="3" borderId="18" xfId="0" applyFont="1" applyFill="1" applyBorder="1" applyAlignment="1">
      <alignment horizontal="left" vertical="center" wrapText="1"/>
    </xf>
    <xf numFmtId="0" fontId="46" fillId="3" borderId="24" xfId="0" applyFont="1" applyFill="1" applyBorder="1" applyAlignment="1">
      <alignment horizontal="left" vertical="center" wrapText="1"/>
    </xf>
    <xf numFmtId="0" fontId="46" fillId="3" borderId="18" xfId="0" applyFont="1" applyFill="1" applyBorder="1" applyAlignment="1">
      <alignment horizontal="left" vertical="center" wrapText="1"/>
    </xf>
    <xf numFmtId="0" fontId="46" fillId="3" borderId="25" xfId="0" applyFont="1" applyFill="1" applyBorder="1" applyAlignment="1">
      <alignment horizontal="left" vertical="center" wrapText="1"/>
    </xf>
    <xf numFmtId="0" fontId="46" fillId="3" borderId="26" xfId="0" applyFont="1" applyFill="1" applyBorder="1" applyAlignment="1">
      <alignment horizontal="left" vertical="center" wrapText="1"/>
    </xf>
    <xf numFmtId="0" fontId="46" fillId="3" borderId="19" xfId="0" applyFont="1" applyFill="1" applyBorder="1" applyAlignment="1">
      <alignment horizontal="center" vertical="center" wrapText="1"/>
    </xf>
    <xf numFmtId="0" fontId="46" fillId="3" borderId="29" xfId="0" applyFont="1" applyFill="1" applyBorder="1" applyAlignment="1">
      <alignment horizontal="center" vertical="center" wrapText="1"/>
    </xf>
    <xf numFmtId="0" fontId="46" fillId="3" borderId="18" xfId="0" applyFont="1" applyFill="1" applyBorder="1" applyAlignment="1">
      <alignment horizontal="center" vertical="center" wrapText="1"/>
    </xf>
    <xf numFmtId="0" fontId="46" fillId="3" borderId="15"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53" fillId="3" borderId="0" xfId="0" applyFont="1" applyFill="1" applyBorder="1" applyAlignment="1">
      <alignment horizontal="center" vertical="center"/>
    </xf>
    <xf numFmtId="0" fontId="53" fillId="3" borderId="0" xfId="0" applyFont="1" applyFill="1" applyBorder="1" applyAlignment="1">
      <alignment horizontal="center" vertical="center" wrapText="1"/>
    </xf>
    <xf numFmtId="0" fontId="53" fillId="3" borderId="3" xfId="0" applyFont="1" applyFill="1" applyBorder="1" applyAlignment="1">
      <alignment horizontal="center" vertical="center" wrapText="1"/>
    </xf>
    <xf numFmtId="0" fontId="24" fillId="2" borderId="22" xfId="0" applyFont="1" applyFill="1" applyBorder="1" applyAlignment="1">
      <alignment horizontal="center"/>
    </xf>
    <xf numFmtId="0" fontId="11" fillId="5" borderId="0" xfId="0" applyFont="1" applyFill="1" applyBorder="1" applyAlignment="1">
      <alignment horizontal="left" vertical="top" wrapText="1"/>
    </xf>
    <xf numFmtId="165" fontId="11" fillId="5" borderId="0" xfId="1" applyNumberFormat="1" applyFont="1" applyFill="1" applyBorder="1" applyAlignment="1">
      <alignment horizontal="left" vertical="top" wrapText="1"/>
    </xf>
    <xf numFmtId="0" fontId="4" fillId="3" borderId="21"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18" fillId="3" borderId="0" xfId="0" applyFont="1" applyFill="1" applyBorder="1" applyAlignment="1">
      <alignment horizontal="center" vertical="center"/>
    </xf>
    <xf numFmtId="0" fontId="19" fillId="2" borderId="0" xfId="0" applyFont="1" applyFill="1" applyAlignment="1">
      <alignment horizontal="left" vertical="center" wrapText="1"/>
    </xf>
    <xf numFmtId="0" fontId="10" fillId="3" borderId="21" xfId="0" applyFont="1" applyFill="1" applyBorder="1" applyAlignment="1">
      <alignment horizontal="center" vertical="center" wrapText="1"/>
    </xf>
    <xf numFmtId="0" fontId="12" fillId="2" borderId="0" xfId="0" applyFont="1" applyFill="1" applyAlignment="1">
      <alignment horizontal="left" vertical="top" wrapText="1"/>
    </xf>
    <xf numFmtId="0" fontId="10" fillId="3" borderId="0" xfId="0" applyFont="1" applyFill="1" applyAlignment="1">
      <alignment horizontal="center" vertical="center" wrapText="1"/>
    </xf>
    <xf numFmtId="0" fontId="10" fillId="3" borderId="24"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8" xfId="0" applyFont="1" applyFill="1" applyBorder="1" applyAlignment="1">
      <alignment horizontal="center" vertical="center" wrapText="1"/>
    </xf>
    <xf numFmtId="165" fontId="21" fillId="2" borderId="33" xfId="1" applyNumberFormat="1" applyFont="1" applyFill="1" applyBorder="1" applyAlignment="1">
      <alignment horizontal="center" vertical="top" wrapText="1"/>
    </xf>
    <xf numFmtId="165" fontId="21" fillId="2" borderId="14" xfId="1" applyNumberFormat="1" applyFont="1" applyFill="1" applyBorder="1" applyAlignment="1">
      <alignment horizontal="center" vertical="top"/>
    </xf>
    <xf numFmtId="165" fontId="21" fillId="2" borderId="34" xfId="1" applyNumberFormat="1" applyFont="1" applyFill="1" applyBorder="1" applyAlignment="1">
      <alignment horizontal="center" vertical="top"/>
    </xf>
    <xf numFmtId="0" fontId="21" fillId="2" borderId="0" xfId="0" applyFont="1" applyFill="1" applyAlignment="1">
      <alignment horizontal="left" vertical="center" wrapText="1"/>
    </xf>
    <xf numFmtId="165" fontId="21" fillId="2" borderId="10" xfId="1" applyNumberFormat="1" applyFont="1" applyFill="1" applyBorder="1" applyAlignment="1">
      <alignment horizontal="center" vertical="top" wrapText="1"/>
    </xf>
    <xf numFmtId="165" fontId="21" fillId="2" borderId="13" xfId="1" applyNumberFormat="1" applyFont="1" applyFill="1" applyBorder="1" applyAlignment="1">
      <alignment horizontal="center" vertical="top" wrapText="1"/>
    </xf>
    <xf numFmtId="165" fontId="21" fillId="2" borderId="34" xfId="1" applyNumberFormat="1" applyFont="1" applyFill="1" applyBorder="1" applyAlignment="1">
      <alignment horizontal="center" vertical="top" wrapText="1"/>
    </xf>
    <xf numFmtId="165" fontId="21" fillId="2" borderId="14" xfId="1" applyNumberFormat="1" applyFont="1" applyFill="1" applyBorder="1" applyAlignment="1">
      <alignment horizontal="center" vertical="top" wrapText="1"/>
    </xf>
    <xf numFmtId="0" fontId="21" fillId="2" borderId="0" xfId="0" applyFont="1" applyFill="1" applyAlignment="1">
      <alignment horizontal="left" wrapText="1"/>
    </xf>
    <xf numFmtId="0" fontId="21" fillId="0" borderId="0" xfId="0" applyFont="1" applyAlignment="1">
      <alignment horizontal="left" vertical="center" wrapText="1"/>
    </xf>
    <xf numFmtId="0" fontId="10" fillId="3" borderId="28"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21" xfId="0" applyFont="1" applyFill="1" applyBorder="1" applyAlignment="1">
      <alignment horizontal="center" wrapText="1"/>
    </xf>
    <xf numFmtId="165" fontId="12" fillId="2" borderId="0" xfId="1" applyNumberFormat="1" applyFont="1" applyFill="1" applyBorder="1" applyAlignment="1">
      <alignment horizontal="right" vertical="top" wrapText="1"/>
    </xf>
    <xf numFmtId="0" fontId="12" fillId="5" borderId="1" xfId="0" applyFont="1" applyFill="1" applyBorder="1" applyAlignment="1">
      <alignment horizontal="right" vertical="top" wrapText="1"/>
    </xf>
    <xf numFmtId="165" fontId="12" fillId="2" borderId="1" xfId="1" applyNumberFormat="1" applyFont="1" applyFill="1" applyBorder="1" applyAlignment="1">
      <alignment horizontal="right" vertical="top" wrapText="1"/>
    </xf>
    <xf numFmtId="0" fontId="21" fillId="2" borderId="12" xfId="0" applyFont="1" applyFill="1" applyBorder="1" applyAlignment="1">
      <alignment horizontal="left"/>
    </xf>
    <xf numFmtId="174" fontId="24" fillId="4" borderId="7" xfId="1" applyNumberFormat="1" applyFont="1" applyFill="1" applyBorder="1"/>
    <xf numFmtId="174" fontId="21" fillId="4" borderId="14" xfId="1" applyNumberFormat="1" applyFont="1" applyFill="1" applyBorder="1"/>
    <xf numFmtId="165" fontId="21" fillId="4" borderId="0" xfId="1" applyNumberFormat="1" applyFont="1" applyFill="1" applyBorder="1" applyAlignment="1">
      <alignment horizontal="center" vertical="top" wrapText="1"/>
    </xf>
    <xf numFmtId="0" fontId="11" fillId="4" borderId="0" xfId="9" applyFont="1" applyFill="1" applyBorder="1" applyAlignment="1">
      <alignment horizontal="center" vertical="center"/>
    </xf>
    <xf numFmtId="0" fontId="12" fillId="4" borderId="0" xfId="9" applyFont="1" applyFill="1" applyBorder="1">
      <alignment vertical="center"/>
    </xf>
    <xf numFmtId="0" fontId="11" fillId="4" borderId="0" xfId="9" applyFont="1" applyFill="1" applyBorder="1" applyAlignment="1" applyProtection="1">
      <alignment horizontal="center" vertical="center" wrapText="1"/>
    </xf>
    <xf numFmtId="0" fontId="11" fillId="4" borderId="0" xfId="10" quotePrefix="1" applyFont="1" applyFill="1" applyBorder="1">
      <alignment horizontal="center" vertical="center"/>
    </xf>
  </cellXfs>
  <cellStyles count="15">
    <cellStyle name="=C:\WINNT35\SYSTEM32\COMMAND.COM" xfId="9" xr:uid="{00000000-0005-0000-0000-000000000000}"/>
    <cellStyle name="Comma 10" xfId="7" xr:uid="{00000000-0005-0000-0000-000001000000}"/>
    <cellStyle name="greyed" xfId="10" xr:uid="{00000000-0005-0000-0000-000002000000}"/>
    <cellStyle name="Heading 1 2" xfId="8" xr:uid="{00000000-0005-0000-0000-000003000000}"/>
    <cellStyle name="Heading 2 2" xfId="13" xr:uid="{00000000-0005-0000-0000-000004000000}"/>
    <cellStyle name="Komma" xfId="1" builtinId="3"/>
    <cellStyle name="Link" xfId="2" builtinId="8"/>
    <cellStyle name="Normal" xfId="0" builtinId="0"/>
    <cellStyle name="Normal 2" xfId="5" xr:uid="{00000000-0005-0000-0000-000008000000}"/>
    <cellStyle name="Normal 2 2" xfId="12" xr:uid="{00000000-0005-0000-0000-000009000000}"/>
    <cellStyle name="Normal 2 2 2 2" xfId="4" xr:uid="{00000000-0005-0000-0000-00000A000000}"/>
    <cellStyle name="Normal 2 3" xfId="14" xr:uid="{3C544144-A18A-40BF-97AD-E178FD66CCAE}"/>
    <cellStyle name="optionalExposure" xfId="11" xr:uid="{00000000-0005-0000-0000-00000B000000}"/>
    <cellStyle name="Procent" xfId="3" builtinId="5"/>
    <cellStyle name="Procent 2" xfId="6"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hyperlink" Target="#Index!A1"/></Relationships>
</file>

<file path=xl/drawings/_rels/drawing10.xml.rels><?xml version="1.0" encoding="UTF-8" standalone="yes"?>
<Relationships xmlns="http://schemas.openxmlformats.org/package/2006/relationships"><Relationship Id="rId1" Type="http://schemas.openxmlformats.org/officeDocument/2006/relationships/hyperlink" Target="#Index!A1"/></Relationships>
</file>

<file path=xl/drawings/_rels/drawing11.xml.rels><?xml version="1.0" encoding="UTF-8" standalone="yes"?>
<Relationships xmlns="http://schemas.openxmlformats.org/package/2006/relationships"><Relationship Id="rId1" Type="http://schemas.openxmlformats.org/officeDocument/2006/relationships/hyperlink" Target="#Index!A1"/></Relationships>
</file>

<file path=xl/drawings/_rels/drawing12.xml.rels><?xml version="1.0" encoding="UTF-8" standalone="yes"?>
<Relationships xmlns="http://schemas.openxmlformats.org/package/2006/relationships"><Relationship Id="rId1" Type="http://schemas.openxmlformats.org/officeDocument/2006/relationships/hyperlink" Target="#Index!A1"/></Relationships>
</file>

<file path=xl/drawings/_rels/drawing13.xml.rels><?xml version="1.0" encoding="UTF-8" standalone="yes"?>
<Relationships xmlns="http://schemas.openxmlformats.org/package/2006/relationships"><Relationship Id="rId1" Type="http://schemas.openxmlformats.org/officeDocument/2006/relationships/hyperlink" Target="#Index!A1"/></Relationships>
</file>

<file path=xl/drawings/_rels/drawing14.xml.rels><?xml version="1.0" encoding="UTF-8" standalone="yes"?>
<Relationships xmlns="http://schemas.openxmlformats.org/package/2006/relationships"><Relationship Id="rId1" Type="http://schemas.openxmlformats.org/officeDocument/2006/relationships/hyperlink" Target="#Index!A1"/></Relationships>
</file>

<file path=xl/drawings/_rels/drawing15.xml.rels><?xml version="1.0" encoding="UTF-8" standalone="yes"?>
<Relationships xmlns="http://schemas.openxmlformats.org/package/2006/relationships"><Relationship Id="rId1" Type="http://schemas.openxmlformats.org/officeDocument/2006/relationships/hyperlink" Target="#Index!A1"/></Relationships>
</file>

<file path=xl/drawings/_rels/drawing16.xml.rels><?xml version="1.0" encoding="UTF-8" standalone="yes"?>
<Relationships xmlns="http://schemas.openxmlformats.org/package/2006/relationships"><Relationship Id="rId1" Type="http://schemas.openxmlformats.org/officeDocument/2006/relationships/hyperlink" Target="#Index!A1"/></Relationships>
</file>

<file path=xl/drawings/_rels/drawing17.xml.rels><?xml version="1.0" encoding="UTF-8" standalone="yes"?>
<Relationships xmlns="http://schemas.openxmlformats.org/package/2006/relationships"><Relationship Id="rId1" Type="http://schemas.openxmlformats.org/officeDocument/2006/relationships/hyperlink" Target="#Index!A1"/></Relationships>
</file>

<file path=xl/drawings/_rels/drawing18.xml.rels><?xml version="1.0" encoding="UTF-8" standalone="yes"?>
<Relationships xmlns="http://schemas.openxmlformats.org/package/2006/relationships"><Relationship Id="rId1" Type="http://schemas.openxmlformats.org/officeDocument/2006/relationships/hyperlink" Target="#Index!A1"/></Relationships>
</file>

<file path=xl/drawings/_rels/drawing19.xml.rels><?xml version="1.0" encoding="UTF-8" standalone="yes"?>
<Relationships xmlns="http://schemas.openxmlformats.org/package/2006/relationships"><Relationship Id="rId1" Type="http://schemas.openxmlformats.org/officeDocument/2006/relationships/hyperlink" Target="#Index!A1"/></Relationships>
</file>

<file path=xl/drawings/_rels/drawing2.xml.rels><?xml version="1.0" encoding="UTF-8" standalone="yes"?>
<Relationships xmlns="http://schemas.openxmlformats.org/package/2006/relationships"><Relationship Id="rId1" Type="http://schemas.openxmlformats.org/officeDocument/2006/relationships/hyperlink" Target="#Index!A1"/></Relationships>
</file>

<file path=xl/drawings/_rels/drawing20.xml.rels><?xml version="1.0" encoding="UTF-8" standalone="yes"?>
<Relationships xmlns="http://schemas.openxmlformats.org/package/2006/relationships"><Relationship Id="rId1" Type="http://schemas.openxmlformats.org/officeDocument/2006/relationships/hyperlink" Target="#Index!A1"/></Relationships>
</file>

<file path=xl/drawings/_rels/drawing21.xml.rels><?xml version="1.0" encoding="UTF-8" standalone="yes"?>
<Relationships xmlns="http://schemas.openxmlformats.org/package/2006/relationships"><Relationship Id="rId1" Type="http://schemas.openxmlformats.org/officeDocument/2006/relationships/hyperlink" Target="#Index!A1"/></Relationships>
</file>

<file path=xl/drawings/_rels/drawing22.xml.rels><?xml version="1.0" encoding="UTF-8" standalone="yes"?>
<Relationships xmlns="http://schemas.openxmlformats.org/package/2006/relationships"><Relationship Id="rId1" Type="http://schemas.openxmlformats.org/officeDocument/2006/relationships/hyperlink" Target="#Index!A1"/></Relationships>
</file>

<file path=xl/drawings/_rels/drawing23.xml.rels><?xml version="1.0" encoding="UTF-8" standalone="yes"?>
<Relationships xmlns="http://schemas.openxmlformats.org/package/2006/relationships"><Relationship Id="rId1" Type="http://schemas.openxmlformats.org/officeDocument/2006/relationships/hyperlink" Target="#Index!A1"/></Relationships>
</file>

<file path=xl/drawings/_rels/drawing24.xml.rels><?xml version="1.0" encoding="UTF-8" standalone="yes"?>
<Relationships xmlns="http://schemas.openxmlformats.org/package/2006/relationships"><Relationship Id="rId1" Type="http://schemas.openxmlformats.org/officeDocument/2006/relationships/hyperlink" Target="#Index!A1"/></Relationships>
</file>

<file path=xl/drawings/_rels/drawing25.xml.rels><?xml version="1.0" encoding="UTF-8" standalone="yes"?>
<Relationships xmlns="http://schemas.openxmlformats.org/package/2006/relationships"><Relationship Id="rId1" Type="http://schemas.openxmlformats.org/officeDocument/2006/relationships/hyperlink" Target="#Index!A1"/></Relationships>
</file>

<file path=xl/drawings/_rels/drawing26.xml.rels><?xml version="1.0" encoding="UTF-8" standalone="yes"?>
<Relationships xmlns="http://schemas.openxmlformats.org/package/2006/relationships"><Relationship Id="rId1" Type="http://schemas.openxmlformats.org/officeDocument/2006/relationships/hyperlink" Target="#Index!A1"/></Relationships>
</file>

<file path=xl/drawings/_rels/drawing27.xml.rels><?xml version="1.0" encoding="UTF-8" standalone="yes"?>
<Relationships xmlns="http://schemas.openxmlformats.org/package/2006/relationships"><Relationship Id="rId1" Type="http://schemas.openxmlformats.org/officeDocument/2006/relationships/hyperlink" Target="#Index!A1"/></Relationships>
</file>

<file path=xl/drawings/_rels/drawing28.xml.rels><?xml version="1.0" encoding="UTF-8" standalone="yes"?>
<Relationships xmlns="http://schemas.openxmlformats.org/package/2006/relationships"><Relationship Id="rId1" Type="http://schemas.openxmlformats.org/officeDocument/2006/relationships/hyperlink" Target="#Index!A1"/></Relationships>
</file>

<file path=xl/drawings/_rels/drawing29.xml.rels><?xml version="1.0" encoding="UTF-8" standalone="yes"?>
<Relationships xmlns="http://schemas.openxmlformats.org/package/2006/relationships"><Relationship Id="rId1" Type="http://schemas.openxmlformats.org/officeDocument/2006/relationships/hyperlink" Target="#Index!A1"/></Relationships>
</file>

<file path=xl/drawings/_rels/drawing3.xml.rels><?xml version="1.0" encoding="UTF-8" standalone="yes"?>
<Relationships xmlns="http://schemas.openxmlformats.org/package/2006/relationships"><Relationship Id="rId1" Type="http://schemas.openxmlformats.org/officeDocument/2006/relationships/hyperlink" Target="#Index!A1"/></Relationships>
</file>

<file path=xl/drawings/_rels/drawing30.xml.rels><?xml version="1.0" encoding="UTF-8" standalone="yes"?>
<Relationships xmlns="http://schemas.openxmlformats.org/package/2006/relationships"><Relationship Id="rId1" Type="http://schemas.openxmlformats.org/officeDocument/2006/relationships/hyperlink" Target="#Index!A1"/></Relationships>
</file>

<file path=xl/drawings/_rels/drawing31.xml.rels><?xml version="1.0" encoding="UTF-8" standalone="yes"?>
<Relationships xmlns="http://schemas.openxmlformats.org/package/2006/relationships"><Relationship Id="rId1" Type="http://schemas.openxmlformats.org/officeDocument/2006/relationships/hyperlink" Target="#Index!A1"/></Relationships>
</file>

<file path=xl/drawings/_rels/drawing32.xml.rels><?xml version="1.0" encoding="UTF-8" standalone="yes"?>
<Relationships xmlns="http://schemas.openxmlformats.org/package/2006/relationships"><Relationship Id="rId1" Type="http://schemas.openxmlformats.org/officeDocument/2006/relationships/hyperlink" Target="#Index!A1"/></Relationships>
</file>

<file path=xl/drawings/_rels/drawing33.xml.rels><?xml version="1.0" encoding="UTF-8" standalone="yes"?>
<Relationships xmlns="http://schemas.openxmlformats.org/package/2006/relationships"><Relationship Id="rId1" Type="http://schemas.openxmlformats.org/officeDocument/2006/relationships/hyperlink" Target="#Index!A1"/></Relationships>
</file>

<file path=xl/drawings/_rels/drawing34.xml.rels><?xml version="1.0" encoding="UTF-8" standalone="yes"?>
<Relationships xmlns="http://schemas.openxmlformats.org/package/2006/relationships"><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1" Type="http://schemas.openxmlformats.org/officeDocument/2006/relationships/hyperlink" Target="#Index!A1"/></Relationships>
</file>

<file path=xl/drawings/_rels/drawing7.xml.rels><?xml version="1.0" encoding="UTF-8" standalone="yes"?>
<Relationships xmlns="http://schemas.openxmlformats.org/package/2006/relationships"><Relationship Id="rId1" Type="http://schemas.openxmlformats.org/officeDocument/2006/relationships/hyperlink" Target="#Index!A1"/></Relationships>
</file>

<file path=xl/drawings/_rels/drawing8.xml.rels><?xml version="1.0" encoding="UTF-8" standalone="yes"?>
<Relationships xmlns="http://schemas.openxmlformats.org/package/2006/relationships"><Relationship Id="rId1" Type="http://schemas.openxmlformats.org/officeDocument/2006/relationships/hyperlink" Target="#Index!A1"/></Relationships>
</file>

<file path=xl/drawings/_rels/drawing9.xml.rels><?xml version="1.0" encoding="UTF-8" standalone="yes"?>
<Relationships xmlns="http://schemas.openxmlformats.org/package/2006/relationships"><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0</xdr:rowOff>
    </xdr:from>
    <xdr:to>
      <xdr:col>8</xdr:col>
      <xdr:colOff>247650</xdr:colOff>
      <xdr:row>1</xdr:row>
      <xdr:rowOff>457200</xdr:rowOff>
    </xdr:to>
    <xdr:sp macro="" textlink="">
      <xdr:nvSpPr>
        <xdr:cNvPr id="2" name="Proces 1">
          <a:hlinkClick xmlns:r="http://schemas.openxmlformats.org/officeDocument/2006/relationships" r:id="rId1"/>
          <a:extLst>
            <a:ext uri="{FF2B5EF4-FFF2-40B4-BE49-F238E27FC236}">
              <a16:creationId xmlns:a16="http://schemas.microsoft.com/office/drawing/2014/main" id="{A70E8438-CE5B-4969-ABA4-2E97C6245946}"/>
            </a:ext>
          </a:extLst>
        </xdr:cNvPr>
        <xdr:cNvSpPr/>
      </xdr:nvSpPr>
      <xdr:spPr>
        <a:xfrm>
          <a:off x="9620250" y="2667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0</xdr:colOff>
      <xdr:row>2</xdr:row>
      <xdr:rowOff>9525</xdr:rowOff>
    </xdr:from>
    <xdr:to>
      <xdr:col>5</xdr:col>
      <xdr:colOff>857250</xdr:colOff>
      <xdr:row>4</xdr:row>
      <xdr:rowOff>228600</xdr:rowOff>
    </xdr:to>
    <xdr:sp macro="" textlink="">
      <xdr:nvSpPr>
        <xdr:cNvPr id="2" name="Proces 1">
          <a:hlinkClick xmlns:r="http://schemas.openxmlformats.org/officeDocument/2006/relationships" r:id="rId1"/>
          <a:extLst>
            <a:ext uri="{FF2B5EF4-FFF2-40B4-BE49-F238E27FC236}">
              <a16:creationId xmlns:a16="http://schemas.microsoft.com/office/drawing/2014/main" id="{6FA4400C-DD73-4509-95E1-0407A8591DA5}"/>
            </a:ext>
          </a:extLst>
        </xdr:cNvPr>
        <xdr:cNvSpPr/>
      </xdr:nvSpPr>
      <xdr:spPr>
        <a:xfrm>
          <a:off x="10487025" y="885825"/>
          <a:ext cx="857250" cy="6953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561975</xdr:colOff>
      <xdr:row>2</xdr:row>
      <xdr:rowOff>9525</xdr:rowOff>
    </xdr:from>
    <xdr:to>
      <xdr:col>9</xdr:col>
      <xdr:colOff>600075</xdr:colOff>
      <xdr:row>5</xdr:row>
      <xdr:rowOff>123825</xdr:rowOff>
    </xdr:to>
    <xdr:sp macro="" textlink="">
      <xdr:nvSpPr>
        <xdr:cNvPr id="2" name="Proces 1">
          <a:hlinkClick xmlns:r="http://schemas.openxmlformats.org/officeDocument/2006/relationships" r:id="rId1"/>
          <a:extLst>
            <a:ext uri="{FF2B5EF4-FFF2-40B4-BE49-F238E27FC236}">
              <a16:creationId xmlns:a16="http://schemas.microsoft.com/office/drawing/2014/main" id="{E95C2E67-33CB-4F30-B016-CA09C72574F1}"/>
            </a:ext>
          </a:extLst>
        </xdr:cNvPr>
        <xdr:cNvSpPr/>
      </xdr:nvSpPr>
      <xdr:spPr>
        <a:xfrm>
          <a:off x="14592300" y="885825"/>
          <a:ext cx="857250" cy="8763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19</xdr:col>
      <xdr:colOff>142875</xdr:colOff>
      <xdr:row>2</xdr:row>
      <xdr:rowOff>38100</xdr:rowOff>
    </xdr:from>
    <xdr:to>
      <xdr:col>20</xdr:col>
      <xdr:colOff>581025</xdr:colOff>
      <xdr:row>3</xdr:row>
      <xdr:rowOff>161925</xdr:rowOff>
    </xdr:to>
    <xdr:sp macro="" textlink="">
      <xdr:nvSpPr>
        <xdr:cNvPr id="2" name="Proces 1">
          <a:hlinkClick xmlns:r="http://schemas.openxmlformats.org/officeDocument/2006/relationships" r:id="rId1"/>
          <a:extLst>
            <a:ext uri="{FF2B5EF4-FFF2-40B4-BE49-F238E27FC236}">
              <a16:creationId xmlns:a16="http://schemas.microsoft.com/office/drawing/2014/main" id="{F44B7D9A-62CD-4E5F-A4DD-BEA5646D6919}"/>
            </a:ext>
          </a:extLst>
        </xdr:cNvPr>
        <xdr:cNvSpPr/>
      </xdr:nvSpPr>
      <xdr:spPr>
        <a:xfrm>
          <a:off x="10515600" y="914400"/>
          <a:ext cx="1123950" cy="8572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0</xdr:colOff>
      <xdr:row>2</xdr:row>
      <xdr:rowOff>0</xdr:rowOff>
    </xdr:from>
    <xdr:to>
      <xdr:col>11</xdr:col>
      <xdr:colOff>247650</xdr:colOff>
      <xdr:row>3</xdr:row>
      <xdr:rowOff>295275</xdr:rowOff>
    </xdr:to>
    <xdr:sp macro="" textlink="">
      <xdr:nvSpPr>
        <xdr:cNvPr id="2" name="Proces 1">
          <a:hlinkClick xmlns:r="http://schemas.openxmlformats.org/officeDocument/2006/relationships" r:id="rId1"/>
          <a:extLst>
            <a:ext uri="{FF2B5EF4-FFF2-40B4-BE49-F238E27FC236}">
              <a16:creationId xmlns:a16="http://schemas.microsoft.com/office/drawing/2014/main" id="{16DD7BD6-987D-4988-AB1A-B603B3BCC214}"/>
            </a:ext>
          </a:extLst>
        </xdr:cNvPr>
        <xdr:cNvSpPr/>
      </xdr:nvSpPr>
      <xdr:spPr>
        <a:xfrm>
          <a:off x="8953500" y="8763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12</xdr:col>
      <xdr:colOff>142875</xdr:colOff>
      <xdr:row>2</xdr:row>
      <xdr:rowOff>38100</xdr:rowOff>
    </xdr:from>
    <xdr:to>
      <xdr:col>13</xdr:col>
      <xdr:colOff>581025</xdr:colOff>
      <xdr:row>3</xdr:row>
      <xdr:rowOff>161925</xdr:rowOff>
    </xdr:to>
    <xdr:sp macro="" textlink="">
      <xdr:nvSpPr>
        <xdr:cNvPr id="2" name="Proces 1">
          <a:hlinkClick xmlns:r="http://schemas.openxmlformats.org/officeDocument/2006/relationships" r:id="rId1"/>
          <a:extLst>
            <a:ext uri="{FF2B5EF4-FFF2-40B4-BE49-F238E27FC236}">
              <a16:creationId xmlns:a16="http://schemas.microsoft.com/office/drawing/2014/main" id="{07A1900A-D2DD-4A59-88AD-41158285CB5C}"/>
            </a:ext>
          </a:extLst>
        </xdr:cNvPr>
        <xdr:cNvSpPr/>
      </xdr:nvSpPr>
      <xdr:spPr>
        <a:xfrm>
          <a:off x="10515600" y="914400"/>
          <a:ext cx="1123950" cy="8572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9525</xdr:colOff>
      <xdr:row>2</xdr:row>
      <xdr:rowOff>19050</xdr:rowOff>
    </xdr:from>
    <xdr:to>
      <xdr:col>11</xdr:col>
      <xdr:colOff>257175</xdr:colOff>
      <xdr:row>2</xdr:row>
      <xdr:rowOff>600075</xdr:rowOff>
    </xdr:to>
    <xdr:sp macro="" textlink="">
      <xdr:nvSpPr>
        <xdr:cNvPr id="2" name="Proces 1">
          <a:hlinkClick xmlns:r="http://schemas.openxmlformats.org/officeDocument/2006/relationships" r:id="rId1"/>
          <a:extLst>
            <a:ext uri="{FF2B5EF4-FFF2-40B4-BE49-F238E27FC236}">
              <a16:creationId xmlns:a16="http://schemas.microsoft.com/office/drawing/2014/main" id="{22FBB7DF-E343-4527-A388-108886960221}"/>
            </a:ext>
          </a:extLst>
        </xdr:cNvPr>
        <xdr:cNvSpPr/>
      </xdr:nvSpPr>
      <xdr:spPr>
        <a:xfrm>
          <a:off x="9344025" y="89535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0</xdr:colOff>
      <xdr:row>2</xdr:row>
      <xdr:rowOff>0</xdr:rowOff>
    </xdr:from>
    <xdr:to>
      <xdr:col>13</xdr:col>
      <xdr:colOff>247650</xdr:colOff>
      <xdr:row>3</xdr:row>
      <xdr:rowOff>38100</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11106150" y="885825"/>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21</xdr:col>
      <xdr:colOff>0</xdr:colOff>
      <xdr:row>2</xdr:row>
      <xdr:rowOff>0</xdr:rowOff>
    </xdr:from>
    <xdr:to>
      <xdr:col>22</xdr:col>
      <xdr:colOff>247650</xdr:colOff>
      <xdr:row>4</xdr:row>
      <xdr:rowOff>9525</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1359217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16</xdr:col>
      <xdr:colOff>0</xdr:colOff>
      <xdr:row>2</xdr:row>
      <xdr:rowOff>0</xdr:rowOff>
    </xdr:from>
    <xdr:to>
      <xdr:col>17</xdr:col>
      <xdr:colOff>247650</xdr:colOff>
      <xdr:row>2</xdr:row>
      <xdr:rowOff>581025</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133445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247650</xdr:colOff>
      <xdr:row>4</xdr:row>
      <xdr:rowOff>57150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74009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2</xdr:row>
      <xdr:rowOff>0</xdr:rowOff>
    </xdr:from>
    <xdr:to>
      <xdr:col>10</xdr:col>
      <xdr:colOff>247650</xdr:colOff>
      <xdr:row>2</xdr:row>
      <xdr:rowOff>457200</xdr:rowOff>
    </xdr:to>
    <xdr:sp macro="" textlink="">
      <xdr:nvSpPr>
        <xdr:cNvPr id="2" name="Proces 1">
          <a:hlinkClick xmlns:r="http://schemas.openxmlformats.org/officeDocument/2006/relationships" r:id="rId1"/>
          <a:extLst>
            <a:ext uri="{FF2B5EF4-FFF2-40B4-BE49-F238E27FC236}">
              <a16:creationId xmlns:a16="http://schemas.microsoft.com/office/drawing/2014/main" id="{59CB55D8-2B4A-470B-BD96-99E67EE4AC64}"/>
            </a:ext>
          </a:extLst>
        </xdr:cNvPr>
        <xdr:cNvSpPr/>
      </xdr:nvSpPr>
      <xdr:spPr>
        <a:xfrm>
          <a:off x="17687925" y="8763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16</xdr:col>
      <xdr:colOff>609599</xdr:colOff>
      <xdr:row>2</xdr:row>
      <xdr:rowOff>0</xdr:rowOff>
    </xdr:from>
    <xdr:to>
      <xdr:col>18</xdr:col>
      <xdr:colOff>257174</xdr:colOff>
      <xdr:row>5</xdr:row>
      <xdr:rowOff>123825</xdr:rowOff>
    </xdr:to>
    <xdr:sp macro="" textlink="">
      <xdr:nvSpPr>
        <xdr:cNvPr id="2" name="Proces 1">
          <a:hlinkClick xmlns:r="http://schemas.openxmlformats.org/officeDocument/2006/relationships" r:id="rId1"/>
          <a:extLst>
            <a:ext uri="{FF2B5EF4-FFF2-40B4-BE49-F238E27FC236}">
              <a16:creationId xmlns:a16="http://schemas.microsoft.com/office/drawing/2014/main" id="{682D118D-3AD7-4063-BA07-10C8BDE11DB8}"/>
            </a:ext>
          </a:extLst>
        </xdr:cNvPr>
        <xdr:cNvSpPr/>
      </xdr:nvSpPr>
      <xdr:spPr>
        <a:xfrm>
          <a:off x="16802099" y="876300"/>
          <a:ext cx="866775" cy="6667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0</xdr:colOff>
      <xdr:row>2</xdr:row>
      <xdr:rowOff>0</xdr:rowOff>
    </xdr:from>
    <xdr:to>
      <xdr:col>6</xdr:col>
      <xdr:colOff>247650</xdr:colOff>
      <xdr:row>4</xdr:row>
      <xdr:rowOff>57150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74009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12</xdr:col>
      <xdr:colOff>0</xdr:colOff>
      <xdr:row>2</xdr:row>
      <xdr:rowOff>0</xdr:rowOff>
    </xdr:from>
    <xdr:to>
      <xdr:col>13</xdr:col>
      <xdr:colOff>247650</xdr:colOff>
      <xdr:row>4</xdr:row>
      <xdr:rowOff>57150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4009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247650</xdr:colOff>
      <xdr:row>4</xdr:row>
      <xdr:rowOff>57150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10372725" y="876300"/>
          <a:ext cx="857250" cy="7048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16</xdr:col>
      <xdr:colOff>0</xdr:colOff>
      <xdr:row>2</xdr:row>
      <xdr:rowOff>0</xdr:rowOff>
    </xdr:from>
    <xdr:to>
      <xdr:col>17</xdr:col>
      <xdr:colOff>247650</xdr:colOff>
      <xdr:row>5</xdr:row>
      <xdr:rowOff>47625</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a:xfrm>
          <a:off x="12773025" y="876300"/>
          <a:ext cx="857250" cy="5524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0</xdr:colOff>
      <xdr:row>2</xdr:row>
      <xdr:rowOff>0</xdr:rowOff>
    </xdr:from>
    <xdr:to>
      <xdr:col>12</xdr:col>
      <xdr:colOff>247650</xdr:colOff>
      <xdr:row>2</xdr:row>
      <xdr:rowOff>581025</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A00-000002000000}"/>
            </a:ext>
          </a:extLst>
        </xdr:cNvPr>
        <xdr:cNvSpPr/>
      </xdr:nvSpPr>
      <xdr:spPr>
        <a:xfrm>
          <a:off x="133445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14</xdr:col>
      <xdr:colOff>0</xdr:colOff>
      <xdr:row>2</xdr:row>
      <xdr:rowOff>1</xdr:rowOff>
    </xdr:from>
    <xdr:to>
      <xdr:col>15</xdr:col>
      <xdr:colOff>247650</xdr:colOff>
      <xdr:row>3</xdr:row>
      <xdr:rowOff>304801</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C00-000002000000}"/>
            </a:ext>
          </a:extLst>
        </xdr:cNvPr>
        <xdr:cNvSpPr/>
      </xdr:nvSpPr>
      <xdr:spPr>
        <a:xfrm>
          <a:off x="8877300" y="876301"/>
          <a:ext cx="857250" cy="5334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6</xdr:col>
      <xdr:colOff>0</xdr:colOff>
      <xdr:row>2</xdr:row>
      <xdr:rowOff>1</xdr:rowOff>
    </xdr:from>
    <xdr:to>
      <xdr:col>7</xdr:col>
      <xdr:colOff>247650</xdr:colOff>
      <xdr:row>3</xdr:row>
      <xdr:rowOff>304801</xdr:rowOff>
    </xdr:to>
    <xdr:sp macro="" textlink="">
      <xdr:nvSpPr>
        <xdr:cNvPr id="2" name="Proces 1">
          <a:hlinkClick xmlns:r="http://schemas.openxmlformats.org/officeDocument/2006/relationships" r:id="rId1"/>
          <a:extLst>
            <a:ext uri="{FF2B5EF4-FFF2-40B4-BE49-F238E27FC236}">
              <a16:creationId xmlns:a16="http://schemas.microsoft.com/office/drawing/2014/main" id="{EFAD9968-77FD-4018-992F-1D12164AC3D7}"/>
            </a:ext>
          </a:extLst>
        </xdr:cNvPr>
        <xdr:cNvSpPr/>
      </xdr:nvSpPr>
      <xdr:spPr>
        <a:xfrm>
          <a:off x="11010900" y="876301"/>
          <a:ext cx="857250" cy="5334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0</xdr:colOff>
      <xdr:row>2</xdr:row>
      <xdr:rowOff>0</xdr:rowOff>
    </xdr:from>
    <xdr:to>
      <xdr:col>6</xdr:col>
      <xdr:colOff>247650</xdr:colOff>
      <xdr:row>4</xdr:row>
      <xdr:rowOff>114300</xdr:rowOff>
    </xdr:to>
    <xdr:sp macro="" textlink="">
      <xdr:nvSpPr>
        <xdr:cNvPr id="2" name="Proces 1">
          <a:hlinkClick xmlns:r="http://schemas.openxmlformats.org/officeDocument/2006/relationships" r:id="rId1"/>
          <a:extLst>
            <a:ext uri="{FF2B5EF4-FFF2-40B4-BE49-F238E27FC236}">
              <a16:creationId xmlns:a16="http://schemas.microsoft.com/office/drawing/2014/main" id="{C0F7B0DD-F172-4573-89F0-C80A28E916C7}"/>
            </a:ext>
          </a:extLst>
        </xdr:cNvPr>
        <xdr:cNvSpPr/>
      </xdr:nvSpPr>
      <xdr:spPr>
        <a:xfrm>
          <a:off x="3657600" y="323850"/>
          <a:ext cx="857250" cy="438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11</xdr:col>
      <xdr:colOff>238125</xdr:colOff>
      <xdr:row>0</xdr:row>
      <xdr:rowOff>228600</xdr:rowOff>
    </xdr:from>
    <xdr:to>
      <xdr:col>11</xdr:col>
      <xdr:colOff>1095375</xdr:colOff>
      <xdr:row>1</xdr:row>
      <xdr:rowOff>419100</xdr:rowOff>
    </xdr:to>
    <xdr:sp macro="" textlink="">
      <xdr:nvSpPr>
        <xdr:cNvPr id="2" name="Proces 1">
          <a:hlinkClick xmlns:r="http://schemas.openxmlformats.org/officeDocument/2006/relationships" r:id="rId1"/>
          <a:extLst>
            <a:ext uri="{FF2B5EF4-FFF2-40B4-BE49-F238E27FC236}">
              <a16:creationId xmlns:a16="http://schemas.microsoft.com/office/drawing/2014/main" id="{AE79CDFE-F86C-4A47-B722-26E82E014270}"/>
            </a:ext>
          </a:extLst>
        </xdr:cNvPr>
        <xdr:cNvSpPr/>
      </xdr:nvSpPr>
      <xdr:spPr>
        <a:xfrm>
          <a:off x="13896975" y="2286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2</xdr:row>
      <xdr:rowOff>0</xdr:rowOff>
    </xdr:from>
    <xdr:to>
      <xdr:col>8</xdr:col>
      <xdr:colOff>247650</xdr:colOff>
      <xdr:row>4</xdr:row>
      <xdr:rowOff>19050</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2500-000002000000}"/>
            </a:ext>
          </a:extLst>
        </xdr:cNvPr>
        <xdr:cNvSpPr/>
      </xdr:nvSpPr>
      <xdr:spPr>
        <a:xfrm>
          <a:off x="9591675" y="876300"/>
          <a:ext cx="857250" cy="819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16</xdr:col>
      <xdr:colOff>123825</xdr:colOff>
      <xdr:row>0</xdr:row>
      <xdr:rowOff>247650</xdr:rowOff>
    </xdr:from>
    <xdr:to>
      <xdr:col>17</xdr:col>
      <xdr:colOff>0</xdr:colOff>
      <xdr:row>1</xdr:row>
      <xdr:rowOff>438150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CA03D475-D392-4CAD-B758-464AE0AF2D9D}"/>
            </a:ext>
          </a:extLst>
        </xdr:cNvPr>
        <xdr:cNvSpPr/>
      </xdr:nvSpPr>
      <xdr:spPr>
        <a:xfrm>
          <a:off x="14411325" y="247650"/>
          <a:ext cx="76200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8</xdr:col>
      <xdr:colOff>123825</xdr:colOff>
      <xdr:row>0</xdr:row>
      <xdr:rowOff>247650</xdr:rowOff>
    </xdr:from>
    <xdr:to>
      <xdr:col>9</xdr:col>
      <xdr:colOff>0</xdr:colOff>
      <xdr:row>1</xdr:row>
      <xdr:rowOff>438150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EE976B7A-416A-4CA9-B8D2-01577BC2587A}"/>
            </a:ext>
          </a:extLst>
        </xdr:cNvPr>
        <xdr:cNvSpPr/>
      </xdr:nvSpPr>
      <xdr:spPr>
        <a:xfrm>
          <a:off x="10153650" y="247650"/>
          <a:ext cx="76200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twoCellAnchor>
    <xdr:from>
      <xdr:col>8</xdr:col>
      <xdr:colOff>123825</xdr:colOff>
      <xdr:row>0</xdr:row>
      <xdr:rowOff>247650</xdr:rowOff>
    </xdr:from>
    <xdr:to>
      <xdr:col>9</xdr:col>
      <xdr:colOff>0</xdr:colOff>
      <xdr:row>1</xdr:row>
      <xdr:rowOff>438150</xdr:rowOff>
    </xdr:to>
    <xdr:sp macro="" textlink="">
      <xdr:nvSpPr>
        <xdr:cNvPr id="3" name="Proces 1">
          <a:hlinkClick xmlns:r="http://schemas.openxmlformats.org/officeDocument/2006/relationships" r:id="rId1"/>
          <a:extLst>
            <a:ext uri="{FF2B5EF4-FFF2-40B4-BE49-F238E27FC236}">
              <a16:creationId xmlns:a16="http://schemas.microsoft.com/office/drawing/2014/main" id="{3F639B26-B70D-482C-A0EC-63D41E259D85}"/>
            </a:ext>
          </a:extLst>
        </xdr:cNvPr>
        <xdr:cNvSpPr/>
      </xdr:nvSpPr>
      <xdr:spPr>
        <a:xfrm>
          <a:off x="10153650" y="247650"/>
          <a:ext cx="76200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7</xdr:col>
      <xdr:colOff>123825</xdr:colOff>
      <xdr:row>0</xdr:row>
      <xdr:rowOff>247650</xdr:rowOff>
    </xdr:from>
    <xdr:to>
      <xdr:col>8</xdr:col>
      <xdr:colOff>0</xdr:colOff>
      <xdr:row>1</xdr:row>
      <xdr:rowOff>438150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3BBD4F26-CC00-4E7A-94D2-37C9B40B19AE}"/>
            </a:ext>
          </a:extLst>
        </xdr:cNvPr>
        <xdr:cNvSpPr/>
      </xdr:nvSpPr>
      <xdr:spPr>
        <a:xfrm>
          <a:off x="8134350" y="247650"/>
          <a:ext cx="76200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13</xdr:col>
      <xdr:colOff>123825</xdr:colOff>
      <xdr:row>0</xdr:row>
      <xdr:rowOff>247650</xdr:rowOff>
    </xdr:from>
    <xdr:to>
      <xdr:col>14</xdr:col>
      <xdr:colOff>0</xdr:colOff>
      <xdr:row>1</xdr:row>
      <xdr:rowOff>438150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25E50BC4-4781-4F9F-B0E7-DC23726A09DC}"/>
            </a:ext>
          </a:extLst>
        </xdr:cNvPr>
        <xdr:cNvSpPr/>
      </xdr:nvSpPr>
      <xdr:spPr>
        <a:xfrm>
          <a:off x="14325600" y="247650"/>
          <a:ext cx="76200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8</xdr:col>
      <xdr:colOff>342900</xdr:colOff>
      <xdr:row>1</xdr:row>
      <xdr:rowOff>180975</xdr:rowOff>
    </xdr:from>
    <xdr:to>
      <xdr:col>9</xdr:col>
      <xdr:colOff>466725</xdr:colOff>
      <xdr:row>2</xdr:row>
      <xdr:rowOff>28575</xdr:rowOff>
    </xdr:to>
    <xdr:sp macro="" textlink="">
      <xdr:nvSpPr>
        <xdr:cNvPr id="2" name="Proces 1">
          <a:hlinkClick xmlns:r="http://schemas.openxmlformats.org/officeDocument/2006/relationships" r:id="rId1"/>
          <a:extLst>
            <a:ext uri="{FF2B5EF4-FFF2-40B4-BE49-F238E27FC236}">
              <a16:creationId xmlns:a16="http://schemas.microsoft.com/office/drawing/2014/main" id="{63DA3393-AA6B-469B-BDC3-A18FCA1FEB49}"/>
            </a:ext>
          </a:extLst>
        </xdr:cNvPr>
        <xdr:cNvSpPr/>
      </xdr:nvSpPr>
      <xdr:spPr>
        <a:xfrm>
          <a:off x="11049000" y="447675"/>
          <a:ext cx="733425"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0</xdr:colOff>
      <xdr:row>2</xdr:row>
      <xdr:rowOff>0</xdr:rowOff>
    </xdr:from>
    <xdr:to>
      <xdr:col>20</xdr:col>
      <xdr:colOff>247650</xdr:colOff>
      <xdr:row>3</xdr:row>
      <xdr:rowOff>438150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938A9B3D-1216-4614-8CB3-DED1B930F122}"/>
            </a:ext>
          </a:extLst>
        </xdr:cNvPr>
        <xdr:cNvSpPr/>
      </xdr:nvSpPr>
      <xdr:spPr>
        <a:xfrm>
          <a:off x="13554075" y="876300"/>
          <a:ext cx="857250" cy="819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2</xdr:row>
      <xdr:rowOff>0</xdr:rowOff>
    </xdr:from>
    <xdr:to>
      <xdr:col>9</xdr:col>
      <xdr:colOff>247650</xdr:colOff>
      <xdr:row>3</xdr:row>
      <xdr:rowOff>438150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87BEEBA4-A48A-4B2F-B580-2685B703D119}"/>
            </a:ext>
          </a:extLst>
        </xdr:cNvPr>
        <xdr:cNvSpPr/>
      </xdr:nvSpPr>
      <xdr:spPr>
        <a:xfrm>
          <a:off x="13554075" y="876300"/>
          <a:ext cx="857250" cy="819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2</xdr:row>
      <xdr:rowOff>0</xdr:rowOff>
    </xdr:from>
    <xdr:to>
      <xdr:col>6</xdr:col>
      <xdr:colOff>247650</xdr:colOff>
      <xdr:row>5</xdr:row>
      <xdr:rowOff>161925</xdr:rowOff>
    </xdr:to>
    <xdr:sp macro="" textlink="">
      <xdr:nvSpPr>
        <xdr:cNvPr id="2" name="Proces 1">
          <a:hlinkClick xmlns:r="http://schemas.openxmlformats.org/officeDocument/2006/relationships" r:id="rId1"/>
          <a:extLst>
            <a:ext uri="{FF2B5EF4-FFF2-40B4-BE49-F238E27FC236}">
              <a16:creationId xmlns:a16="http://schemas.microsoft.com/office/drawing/2014/main" id="{F8902F56-968F-473F-AB53-2F670F221393}"/>
            </a:ext>
          </a:extLst>
        </xdr:cNvPr>
        <xdr:cNvSpPr/>
      </xdr:nvSpPr>
      <xdr:spPr>
        <a:xfrm>
          <a:off x="9239250" y="876300"/>
          <a:ext cx="857250" cy="819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247650</xdr:colOff>
      <xdr:row>4</xdr:row>
      <xdr:rowOff>161925</xdr:rowOff>
    </xdr:to>
    <xdr:sp macro="" textlink="">
      <xdr:nvSpPr>
        <xdr:cNvPr id="2" name="Proces 1">
          <a:hlinkClick xmlns:r="http://schemas.openxmlformats.org/officeDocument/2006/relationships" r:id="rId1"/>
          <a:extLst>
            <a:ext uri="{FF2B5EF4-FFF2-40B4-BE49-F238E27FC236}">
              <a16:creationId xmlns:a16="http://schemas.microsoft.com/office/drawing/2014/main" id="{66CA6D2C-3877-42ED-BC54-A57562CCD8E4}"/>
            </a:ext>
          </a:extLst>
        </xdr:cNvPr>
        <xdr:cNvSpPr/>
      </xdr:nvSpPr>
      <xdr:spPr>
        <a:xfrm>
          <a:off x="9239250" y="876300"/>
          <a:ext cx="857250" cy="819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2</xdr:row>
      <xdr:rowOff>0</xdr:rowOff>
    </xdr:from>
    <xdr:to>
      <xdr:col>6</xdr:col>
      <xdr:colOff>247650</xdr:colOff>
      <xdr:row>4</xdr:row>
      <xdr:rowOff>161925</xdr:rowOff>
    </xdr:to>
    <xdr:sp macro="" textlink="">
      <xdr:nvSpPr>
        <xdr:cNvPr id="2" name="Proces 1">
          <a:hlinkClick xmlns:r="http://schemas.openxmlformats.org/officeDocument/2006/relationships" r:id="rId1"/>
          <a:extLst>
            <a:ext uri="{FF2B5EF4-FFF2-40B4-BE49-F238E27FC236}">
              <a16:creationId xmlns:a16="http://schemas.microsoft.com/office/drawing/2014/main" id="{BE95325B-7BCB-4739-A6D0-4AE199EE52FE}"/>
            </a:ext>
          </a:extLst>
        </xdr:cNvPr>
        <xdr:cNvSpPr/>
      </xdr:nvSpPr>
      <xdr:spPr>
        <a:xfrm>
          <a:off x="9239250" y="876300"/>
          <a:ext cx="857250" cy="819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561975</xdr:colOff>
      <xdr:row>2</xdr:row>
      <xdr:rowOff>9525</xdr:rowOff>
    </xdr:from>
    <xdr:to>
      <xdr:col>12</xdr:col>
      <xdr:colOff>600075</xdr:colOff>
      <xdr:row>6</xdr:row>
      <xdr:rowOff>123825</xdr:rowOff>
    </xdr:to>
    <xdr:sp macro="" textlink="">
      <xdr:nvSpPr>
        <xdr:cNvPr id="2" name="Proces 1">
          <a:hlinkClick xmlns:r="http://schemas.openxmlformats.org/officeDocument/2006/relationships" r:id="rId1"/>
          <a:extLst>
            <a:ext uri="{FF2B5EF4-FFF2-40B4-BE49-F238E27FC236}">
              <a16:creationId xmlns:a16="http://schemas.microsoft.com/office/drawing/2014/main" id="{E48BB51F-AD6B-41ED-AC37-892005463748}"/>
            </a:ext>
          </a:extLst>
        </xdr:cNvPr>
        <xdr:cNvSpPr/>
      </xdr:nvSpPr>
      <xdr:spPr>
        <a:xfrm>
          <a:off x="14592300" y="885825"/>
          <a:ext cx="857250" cy="8763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ydbank.com/esg-and-sustainability" TargetMode="External"/><Relationship Id="rId2" Type="http://schemas.openxmlformats.org/officeDocument/2006/relationships/hyperlink" Target="https://www.sydbank.com/esg-and-sustainability" TargetMode="External"/><Relationship Id="rId1" Type="http://schemas.openxmlformats.org/officeDocument/2006/relationships/hyperlink" Target="http://www.sydbank.com/" TargetMode="External"/><Relationship Id="rId5" Type="http://schemas.openxmlformats.org/officeDocument/2006/relationships/printerSettings" Target="../printerSettings/printerSettings1.bin"/><Relationship Id="rId4" Type="http://schemas.openxmlformats.org/officeDocument/2006/relationships/hyperlink" Target="https://www.sydbank.com/esg-and-sustainability"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4.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5.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B2:G92"/>
  <sheetViews>
    <sheetView tabSelected="1" zoomScale="80" zoomScaleNormal="80" workbookViewId="0">
      <selection activeCell="B2" sqref="B2"/>
    </sheetView>
  </sheetViews>
  <sheetFormatPr defaultColWidth="9.140625" defaultRowHeight="12.75"/>
  <cols>
    <col min="1" max="1" width="9.140625" style="2"/>
    <col min="2" max="2" width="137.140625" style="2" bestFit="1" customWidth="1"/>
    <col min="3" max="3" width="24" style="217" customWidth="1"/>
    <col min="4" max="4" width="22.28515625" style="2" customWidth="1"/>
    <col min="5" max="16384" width="9.140625" style="2"/>
  </cols>
  <sheetData>
    <row r="2" spans="2:7" ht="18">
      <c r="B2" s="8" t="s">
        <v>1</v>
      </c>
      <c r="C2" s="520" t="s">
        <v>878</v>
      </c>
      <c r="D2" s="520" t="s">
        <v>900</v>
      </c>
    </row>
    <row r="3" spans="2:7" ht="18">
      <c r="B3" s="8"/>
      <c r="C3" s="520"/>
      <c r="D3" s="520"/>
    </row>
    <row r="4" spans="2:7" ht="21" customHeight="1">
      <c r="B4" s="241" t="s">
        <v>0</v>
      </c>
      <c r="C4" s="520"/>
      <c r="D4" s="520"/>
    </row>
    <row r="5" spans="2:7" ht="15">
      <c r="B5" s="9"/>
      <c r="C5" s="240"/>
      <c r="G5" s="2" t="s">
        <v>4</v>
      </c>
    </row>
    <row r="6" spans="2:7" ht="15">
      <c r="B6" s="308"/>
      <c r="C6" s="240"/>
    </row>
    <row r="7" spans="2:7" ht="15">
      <c r="B7" s="309" t="s">
        <v>546</v>
      </c>
      <c r="C7" s="240"/>
    </row>
    <row r="8" spans="2:7" ht="15">
      <c r="B8" s="9"/>
      <c r="C8" s="240"/>
    </row>
    <row r="9" spans="2:7" ht="14.25">
      <c r="B9" s="4" t="s">
        <v>393</v>
      </c>
      <c r="C9" s="505" t="s">
        <v>394</v>
      </c>
    </row>
    <row r="10" spans="2:7" ht="14.25">
      <c r="B10" s="4" t="s">
        <v>421</v>
      </c>
      <c r="C10" s="217" t="s">
        <v>422</v>
      </c>
    </row>
    <row r="11" spans="2:7" ht="14.25">
      <c r="B11" s="7"/>
      <c r="C11" s="216"/>
      <c r="D11" s="107"/>
    </row>
    <row r="12" spans="2:7" ht="14.25">
      <c r="B12" s="4"/>
      <c r="C12" s="310"/>
    </row>
    <row r="13" spans="2:7" ht="15">
      <c r="B13" s="309" t="s">
        <v>547</v>
      </c>
      <c r="C13" s="310"/>
    </row>
    <row r="14" spans="2:7" ht="14.25">
      <c r="B14" s="4"/>
      <c r="C14" s="310"/>
    </row>
    <row r="15" spans="2:7" ht="14.25">
      <c r="B15" s="4" t="s">
        <v>479</v>
      </c>
      <c r="C15" s="217" t="s">
        <v>480</v>
      </c>
    </row>
    <row r="16" spans="2:7" ht="14.25">
      <c r="B16" s="7"/>
      <c r="C16" s="216"/>
      <c r="D16" s="107"/>
    </row>
    <row r="17" spans="2:4" ht="14.25">
      <c r="B17" s="4"/>
    </row>
    <row r="18" spans="2:4" ht="15">
      <c r="B18" s="309" t="s">
        <v>548</v>
      </c>
    </row>
    <row r="19" spans="2:4" ht="14.25">
      <c r="B19" s="4"/>
    </row>
    <row r="20" spans="2:4" ht="14.25">
      <c r="B20" s="5" t="s">
        <v>549</v>
      </c>
      <c r="C20" s="217" t="s">
        <v>551</v>
      </c>
    </row>
    <row r="21" spans="2:4" ht="14.25">
      <c r="B21" s="4" t="s">
        <v>550</v>
      </c>
      <c r="C21" s="217" t="s">
        <v>552</v>
      </c>
    </row>
    <row r="22" spans="2:4" ht="14.25">
      <c r="B22" s="4"/>
    </row>
    <row r="23" spans="2:4" ht="14.25">
      <c r="B23" s="7"/>
      <c r="C23" s="216"/>
      <c r="D23" s="107"/>
    </row>
    <row r="24" spans="2:4" ht="14.25">
      <c r="B24" s="4"/>
    </row>
    <row r="25" spans="2:4" ht="15">
      <c r="B25" s="309" t="s">
        <v>566</v>
      </c>
    </row>
    <row r="26" spans="2:4" ht="14.25">
      <c r="B26" s="4"/>
    </row>
    <row r="27" spans="2:4" ht="14.25">
      <c r="B27" s="4" t="s">
        <v>567</v>
      </c>
      <c r="C27" s="217" t="s">
        <v>570</v>
      </c>
    </row>
    <row r="28" spans="2:4" ht="14.25">
      <c r="B28" s="4" t="s">
        <v>568</v>
      </c>
      <c r="C28" s="217" t="s">
        <v>571</v>
      </c>
    </row>
    <row r="29" spans="2:4" ht="14.25">
      <c r="B29" s="5" t="s">
        <v>569</v>
      </c>
      <c r="C29" s="432" t="s">
        <v>572</v>
      </c>
    </row>
    <row r="30" spans="2:4" ht="14.25">
      <c r="B30" s="7"/>
      <c r="C30" s="216"/>
      <c r="D30" s="107"/>
    </row>
    <row r="31" spans="2:4" ht="14.25">
      <c r="B31" s="4"/>
    </row>
    <row r="32" spans="2:4" ht="15">
      <c r="B32" s="309" t="s">
        <v>653</v>
      </c>
    </row>
    <row r="33" spans="2:4" ht="15">
      <c r="B33" s="309"/>
    </row>
    <row r="34" spans="2:4" ht="14.25">
      <c r="B34" s="4" t="s">
        <v>655</v>
      </c>
      <c r="C34" s="217" t="s">
        <v>871</v>
      </c>
    </row>
    <row r="35" spans="2:4" ht="14.25">
      <c r="B35" s="4" t="s">
        <v>873</v>
      </c>
      <c r="C35" s="217" t="s">
        <v>872</v>
      </c>
    </row>
    <row r="36" spans="2:4" ht="13.5" customHeight="1">
      <c r="B36" s="113" t="s">
        <v>656</v>
      </c>
      <c r="C36" s="217" t="s">
        <v>654</v>
      </c>
    </row>
    <row r="37" spans="2:4" ht="14.25">
      <c r="B37" s="7"/>
      <c r="C37" s="216"/>
      <c r="D37" s="107"/>
    </row>
    <row r="38" spans="2:4" ht="14.25">
      <c r="B38" s="4"/>
    </row>
    <row r="39" spans="2:4" ht="15">
      <c r="B39" s="309" t="s">
        <v>711</v>
      </c>
      <c r="C39" s="2"/>
    </row>
    <row r="40" spans="2:4">
      <c r="C40" s="2"/>
    </row>
    <row r="41" spans="2:4" ht="14.25">
      <c r="B41" s="4" t="s">
        <v>532</v>
      </c>
      <c r="C41" s="217" t="s">
        <v>530</v>
      </c>
    </row>
    <row r="42" spans="2:4" ht="14.25">
      <c r="B42" s="4" t="s">
        <v>533</v>
      </c>
      <c r="C42" s="217" t="s">
        <v>531</v>
      </c>
    </row>
    <row r="43" spans="2:4" ht="14.25">
      <c r="B43" s="4" t="s">
        <v>528</v>
      </c>
      <c r="C43" s="217" t="s">
        <v>529</v>
      </c>
    </row>
    <row r="44" spans="2:4" ht="14.25">
      <c r="B44" s="7"/>
      <c r="C44" s="216"/>
      <c r="D44" s="107"/>
    </row>
    <row r="45" spans="2:4" ht="14.25">
      <c r="B45" s="4"/>
      <c r="C45" s="310"/>
    </row>
    <row r="46" spans="2:4" ht="15">
      <c r="B46" s="309" t="s">
        <v>712</v>
      </c>
      <c r="C46" s="310"/>
    </row>
    <row r="47" spans="2:4" ht="14.25">
      <c r="B47" s="4"/>
    </row>
    <row r="48" spans="2:4" ht="14.25">
      <c r="B48" s="4" t="s">
        <v>713</v>
      </c>
      <c r="C48" s="217" t="s">
        <v>720</v>
      </c>
    </row>
    <row r="49" spans="2:4" ht="14.25">
      <c r="B49" s="7"/>
      <c r="C49" s="216"/>
      <c r="D49" s="107"/>
    </row>
    <row r="50" spans="2:4" ht="14.25">
      <c r="B50" s="4"/>
      <c r="C50" s="310"/>
    </row>
    <row r="51" spans="2:4" ht="15">
      <c r="B51" s="309" t="s">
        <v>721</v>
      </c>
      <c r="C51" s="310"/>
    </row>
    <row r="52" spans="2:4" ht="14.25">
      <c r="B52" s="4"/>
      <c r="C52" s="310"/>
    </row>
    <row r="53" spans="2:4" ht="14.25">
      <c r="B53" s="4" t="s">
        <v>722</v>
      </c>
      <c r="C53" s="217" t="s">
        <v>724</v>
      </c>
    </row>
    <row r="54" spans="2:4" ht="14.25">
      <c r="B54" s="4" t="s">
        <v>723</v>
      </c>
      <c r="C54" s="217" t="s">
        <v>725</v>
      </c>
    </row>
    <row r="55" spans="2:4" ht="14.25">
      <c r="B55" s="7"/>
      <c r="C55" s="216"/>
      <c r="D55" s="107"/>
    </row>
    <row r="56" spans="2:4" ht="14.25">
      <c r="B56" s="4"/>
      <c r="C56" s="310"/>
    </row>
    <row r="57" spans="2:4" ht="15">
      <c r="B57" s="309" t="s">
        <v>726</v>
      </c>
      <c r="C57" s="310"/>
    </row>
    <row r="58" spans="2:4" ht="14.25">
      <c r="B58" s="4"/>
      <c r="C58" s="310"/>
    </row>
    <row r="59" spans="2:4" ht="14.25">
      <c r="B59" s="4" t="s">
        <v>2</v>
      </c>
      <c r="C59" s="217" t="s">
        <v>731</v>
      </c>
    </row>
    <row r="60" spans="2:4" ht="14.25">
      <c r="B60" s="4" t="s">
        <v>727</v>
      </c>
      <c r="C60" s="217" t="s">
        <v>732</v>
      </c>
    </row>
    <row r="61" spans="2:4" ht="14.25">
      <c r="B61" s="4" t="s">
        <v>728</v>
      </c>
      <c r="C61" s="217" t="s">
        <v>733</v>
      </c>
    </row>
    <row r="62" spans="2:4" ht="14.25">
      <c r="B62" s="4" t="s">
        <v>729</v>
      </c>
      <c r="C62" s="217" t="s">
        <v>730</v>
      </c>
    </row>
    <row r="63" spans="2:4" ht="14.25">
      <c r="B63" s="7"/>
      <c r="C63" s="216"/>
      <c r="D63" s="107"/>
    </row>
    <row r="64" spans="2:4" ht="14.25">
      <c r="B64" s="4"/>
      <c r="C64" s="6"/>
    </row>
    <row r="65" spans="2:5" ht="15">
      <c r="B65" s="309" t="s">
        <v>791</v>
      </c>
      <c r="C65" s="6"/>
    </row>
    <row r="66" spans="2:5" ht="14.25">
      <c r="B66" s="4"/>
      <c r="C66" s="29"/>
    </row>
    <row r="67" spans="2:5" ht="15" customHeight="1">
      <c r="B67" s="4" t="s">
        <v>3</v>
      </c>
      <c r="C67" s="217" t="s">
        <v>487</v>
      </c>
      <c r="E67" s="2" t="s">
        <v>4</v>
      </c>
    </row>
    <row r="68" spans="2:5" ht="15" customHeight="1">
      <c r="B68" s="4" t="s">
        <v>505</v>
      </c>
      <c r="C68" s="217" t="s">
        <v>482</v>
      </c>
    </row>
    <row r="69" spans="2:5" ht="15" customHeight="1">
      <c r="B69" s="4" t="s">
        <v>506</v>
      </c>
      <c r="C69" s="217" t="s">
        <v>483</v>
      </c>
    </row>
    <row r="70" spans="2:5" ht="15" customHeight="1">
      <c r="B70" s="4" t="s">
        <v>507</v>
      </c>
      <c r="C70" s="217" t="s">
        <v>484</v>
      </c>
    </row>
    <row r="71" spans="2:5" ht="15" customHeight="1">
      <c r="B71" s="4" t="s">
        <v>508</v>
      </c>
      <c r="C71" s="217" t="s">
        <v>485</v>
      </c>
    </row>
    <row r="72" spans="2:5" ht="15" customHeight="1">
      <c r="B72" s="4" t="s">
        <v>509</v>
      </c>
      <c r="C72" s="217" t="s">
        <v>486</v>
      </c>
    </row>
    <row r="73" spans="2:5" ht="14.25">
      <c r="B73" s="7"/>
      <c r="C73" s="106"/>
      <c r="D73" s="107"/>
    </row>
    <row r="74" spans="2:5" ht="14.25">
      <c r="B74" s="4"/>
      <c r="C74" s="6"/>
    </row>
    <row r="75" spans="2:5" ht="15">
      <c r="B75" s="309" t="s">
        <v>874</v>
      </c>
      <c r="C75" s="6"/>
    </row>
    <row r="76" spans="2:5">
      <c r="C76" s="6"/>
    </row>
    <row r="77" spans="2:5" ht="14.25">
      <c r="B77" s="4" t="s">
        <v>102</v>
      </c>
      <c r="C77" s="436" t="s">
        <v>792</v>
      </c>
    </row>
    <row r="78" spans="2:5">
      <c r="B78" s="107"/>
      <c r="C78" s="106"/>
      <c r="D78" s="107"/>
    </row>
    <row r="79" spans="2:5" ht="14.25">
      <c r="C79" s="6"/>
      <c r="D79" s="435"/>
    </row>
    <row r="80" spans="2:5" ht="15">
      <c r="B80" s="309" t="s">
        <v>884</v>
      </c>
      <c r="D80" s="435"/>
    </row>
    <row r="82" spans="2:4" ht="14.25">
      <c r="B82" s="435" t="s">
        <v>885</v>
      </c>
      <c r="C82" s="436"/>
      <c r="D82" s="436" t="s">
        <v>901</v>
      </c>
    </row>
    <row r="83" spans="2:4" ht="14.25">
      <c r="B83" s="435" t="s">
        <v>886</v>
      </c>
      <c r="C83" s="436"/>
      <c r="D83" s="436" t="s">
        <v>901</v>
      </c>
    </row>
    <row r="84" spans="2:4" ht="14.25">
      <c r="B84" s="435" t="s">
        <v>887</v>
      </c>
      <c r="C84" s="436"/>
      <c r="D84" s="436" t="s">
        <v>901</v>
      </c>
    </row>
    <row r="85" spans="2:4" ht="14.25">
      <c r="B85" s="435"/>
      <c r="C85" s="436"/>
    </row>
    <row r="86" spans="2:4" ht="14.25">
      <c r="B86" s="435" t="s">
        <v>888</v>
      </c>
      <c r="C86" s="436" t="s">
        <v>889</v>
      </c>
    </row>
    <row r="87" spans="2:4" ht="14.25">
      <c r="B87" s="435" t="s">
        <v>890</v>
      </c>
      <c r="C87" s="436" t="s">
        <v>891</v>
      </c>
    </row>
    <row r="88" spans="2:4" ht="14.25">
      <c r="B88" s="435" t="s">
        <v>892</v>
      </c>
      <c r="C88" s="436" t="s">
        <v>893</v>
      </c>
    </row>
    <row r="89" spans="2:4" ht="14.25">
      <c r="B89" s="435" t="s">
        <v>894</v>
      </c>
      <c r="C89" s="436" t="s">
        <v>895</v>
      </c>
    </row>
    <row r="90" spans="2:4" ht="14.25">
      <c r="B90" s="435" t="s">
        <v>896</v>
      </c>
      <c r="C90" s="436" t="s">
        <v>897</v>
      </c>
    </row>
    <row r="91" spans="2:4" ht="14.25">
      <c r="B91" s="435" t="s">
        <v>898</v>
      </c>
      <c r="C91" s="436" t="s">
        <v>899</v>
      </c>
    </row>
    <row r="92" spans="2:4">
      <c r="B92" s="107"/>
      <c r="C92" s="216"/>
      <c r="D92" s="107"/>
    </row>
  </sheetData>
  <mergeCells count="2">
    <mergeCell ref="C2:C4"/>
    <mergeCell ref="D2:D4"/>
  </mergeCells>
  <hyperlinks>
    <hyperlink ref="C9" location="'EU OV1'!A1" display="EU OV1" xr:uid="{FBD75644-FCDE-4895-B446-4D9E94920360}"/>
    <hyperlink ref="C10" location="'EU KM1'!A1" display="EU OV1" xr:uid="{5C9165A0-F669-487A-8A29-63F1B3EA5C2B}"/>
    <hyperlink ref="C15" location="'EU CC1'!A1" display="EU CC1" xr:uid="{C3E7E5E3-92B3-4173-B976-798AD04A8CFC}"/>
    <hyperlink ref="C71" location="'EU CCR5'!A1" display="EU CCR5" xr:uid="{2342FC97-9F9C-4289-AEA2-76F214145825}"/>
    <hyperlink ref="C70" location="'EU CCR4'!A1" display="EU CCR4" xr:uid="{42FC7B21-7AC5-47E1-ABAC-AE64572395B1}"/>
    <hyperlink ref="C69" location="'EU CCR3'!A1" display="EU CCR3" xr:uid="{F95E49FD-CFDD-4A05-AB66-9B109088CDE1}"/>
    <hyperlink ref="C68" location="'EU CCR2'!A1" display="EU CCR2" xr:uid="{169D6634-E088-4DC7-AA1B-55FF7542FFFF}"/>
    <hyperlink ref="C67" location="'EU CCR1'!A1" display="EU CCR1" xr:uid="{D80F8580-63BD-4927-95E3-AF1A1B3CB091}"/>
    <hyperlink ref="C41" location="'EU CR1'!A1" display="EU CR1" xr:uid="{01B96AB5-63BB-45E4-93E4-507F54CCAA77}"/>
    <hyperlink ref="C42" location="'EU CR1-A'!A1" display="EU CR1-A" xr:uid="{97814B05-18CD-44B4-ADF1-3931742A047F}"/>
    <hyperlink ref="C20" location="'EU CCyB1'!A1" display="EU CCyB1" xr:uid="{803EE60B-EFA3-4922-BBF6-0D27C1269EF0}"/>
    <hyperlink ref="C21" location="'EU CCyB2'!A1" display="EU CCyB2" xr:uid="{B12E1C77-E740-4FA6-8DA9-D76A2E8A22EA}"/>
    <hyperlink ref="C27" location="'EU LR1 LRSum'!A1" display="EU LR1 LRSum" xr:uid="{8D39D063-742F-493D-82B9-4DCD9A3E8BA5}"/>
    <hyperlink ref="C28" location="'EU LR2 LRCom'!A1" display="EU LR2 LRCom" xr:uid="{1CA0AB2D-60B2-4801-B370-08207155D624}"/>
    <hyperlink ref="C29" location="'EU LR3 LRSpl'!A1" display="EU LR3 LRSpl" xr:uid="{F0315C17-10B9-40A9-BEA2-2BB63D24CF46}"/>
    <hyperlink ref="C36" location="'EU LIQ2'!A1" display="EU LIQ2" xr:uid="{5221859A-F24C-4865-B171-836C77FC7B5F}"/>
    <hyperlink ref="C43" location="'EU CQ1'!A1" display="EU CQ1" xr:uid="{0A8CCE13-1ADE-4BEB-B7DA-758F1D17F1CC}"/>
    <hyperlink ref="C48" location="'EU CR3'!A1" display="EU CR3" xr:uid="{A80FB9BF-D7D2-42D0-81F3-7A5EB12A2029}"/>
    <hyperlink ref="C53" location="'EU CR4'!A1" display="EU CR4" xr:uid="{8049ED9C-5272-4F70-95AE-BB64449BB5C1}"/>
    <hyperlink ref="C54" location="'EU CR5'!A1" display="EU CR5" xr:uid="{11B7886C-E96D-4609-8BD0-F99F58D815D5}"/>
    <hyperlink ref="C59" location="'EU CR6'!A1" display="EU CR6 " xr:uid="{0039AB99-8AF0-4B5D-8FAC-DEEED6BFB4C0}"/>
    <hyperlink ref="C60" location="'EU CR7'!A1" display="EU CR7" xr:uid="{96A9D0E6-2870-4D6D-9E04-F95C6E0949DD}"/>
    <hyperlink ref="C62" location="'EU CR8'!A1" display="EU CR8" xr:uid="{6A3850DB-8877-442C-9971-23D021BDEBA0}"/>
    <hyperlink ref="C61" location="'EU CR7-A'!A1" display="EU CR7-A" xr:uid="{6E4DFCA5-45AA-4052-BC1B-D5A794036710}"/>
    <hyperlink ref="C77" location="'EU MR1'!A1" display="EU MR1" xr:uid="{C61E2F41-F4DA-474B-B0B4-85FA250C7C53}"/>
    <hyperlink ref="C72" location="'EU CCR8'!A1" display="EU CCR8" xr:uid="{410D9F44-72AC-403A-85AC-DECD081342D4}"/>
    <hyperlink ref="C34" location="'EU LIQ1'!A1" display="EU LIQ1" xr:uid="{CDBA342C-304D-4423-A348-93F37216614F}"/>
    <hyperlink ref="C35" location="'EU LIQB'!A1" display="EU LIQB" xr:uid="{DA4E43BA-6823-4D9A-861C-E6BE5FA8A1C2}"/>
    <hyperlink ref="C86" location="'ESG template 1'!A1" display="'ESG template 1'!A1" xr:uid="{3E245B87-272C-4A85-92D1-EC704D9B153D}"/>
    <hyperlink ref="C87" location="'ESG template 2'!A1" display="ESG template 2" xr:uid="{2B8B18DA-FDB1-48E5-A8CC-7AB70FF9E999}"/>
    <hyperlink ref="C88" location="'ESG template 3'!A1" display="ESG template 2" xr:uid="{8E70DF98-EEC8-43FE-86D7-1E983212EB72}"/>
    <hyperlink ref="C89" location="'ESG template 4'!A1" display="ESG template 4" xr:uid="{9E6D1537-6F3D-4E2B-BB53-C6AF0FCFEFF4}"/>
    <hyperlink ref="C90" location="'ESG template 5'!A1" display="ESG template 5" xr:uid="{3C152027-BD5C-4C98-BF87-1F6000A8CE44}"/>
    <hyperlink ref="C91" location="'ESG template 10'!A1" display="ESG template 10" xr:uid="{4B4000FF-F4F9-476C-BC5E-DD4DD8280DBA}"/>
    <hyperlink ref="D2" r:id="rId1" display="www.Sydbank.com" xr:uid="{F8948127-8E34-4FD4-AF5C-C124F268937C}"/>
    <hyperlink ref="D82" r:id="rId2" xr:uid="{75278784-2CE9-4EE0-9A2D-DD43BB15DAB4}"/>
    <hyperlink ref="D83" r:id="rId3" xr:uid="{E0699DD7-11B8-4F2D-9F81-CFAAE080BE4D}"/>
    <hyperlink ref="D84" r:id="rId4" xr:uid="{06529B0E-57F5-4F85-911B-3319A9A153F5}"/>
  </hyperlinks>
  <pageMargins left="0.23622047244094491" right="0.23622047244094491" top="0.74803149606299213" bottom="0.74803149606299213" header="0.31496062992125984" footer="0.31496062992125984"/>
  <pageSetup paperSize="9" scale="55"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A7753-C06A-4822-8388-8E11A109C230}">
  <sheetPr codeName="Ark10"/>
  <dimension ref="B1:L38"/>
  <sheetViews>
    <sheetView showGridLines="0" zoomScaleNormal="100" workbookViewId="0">
      <selection activeCell="B3" sqref="B3:C4"/>
    </sheetView>
  </sheetViews>
  <sheetFormatPr defaultColWidth="12.28515625" defaultRowHeight="12.75"/>
  <cols>
    <col min="1" max="1" width="3.7109375" customWidth="1"/>
    <col min="2" max="2" width="10.85546875" customWidth="1"/>
    <col min="3" max="3" width="61" bestFit="1" customWidth="1"/>
    <col min="4" max="11" width="16.85546875" customWidth="1"/>
  </cols>
  <sheetData>
    <row r="1" spans="2:12" ht="21" customHeight="1"/>
    <row r="2" spans="2:12" ht="48" customHeight="1">
      <c r="B2" s="115" t="s">
        <v>655</v>
      </c>
      <c r="C2" s="114"/>
      <c r="D2" s="534"/>
      <c r="E2" s="534"/>
      <c r="F2" s="534"/>
      <c r="G2" s="534"/>
      <c r="H2" s="534"/>
      <c r="I2" s="202"/>
      <c r="J2" s="202"/>
      <c r="K2" s="202"/>
      <c r="L2" s="97"/>
    </row>
    <row r="3" spans="2:12" ht="15">
      <c r="B3" s="535" t="s">
        <v>355</v>
      </c>
      <c r="C3" s="536"/>
      <c r="D3" s="538" t="s">
        <v>853</v>
      </c>
      <c r="E3" s="539"/>
      <c r="F3" s="539"/>
      <c r="G3" s="539"/>
      <c r="H3" s="538" t="s">
        <v>854</v>
      </c>
      <c r="I3" s="539"/>
      <c r="J3" s="539"/>
      <c r="K3" s="539"/>
      <c r="L3" s="97"/>
    </row>
    <row r="4" spans="2:12" ht="15">
      <c r="B4" s="537"/>
      <c r="C4" s="537"/>
      <c r="D4" s="523"/>
      <c r="E4" s="540"/>
      <c r="F4" s="540"/>
      <c r="G4" s="540"/>
      <c r="H4" s="523"/>
      <c r="I4" s="540"/>
      <c r="J4" s="540"/>
      <c r="K4" s="540"/>
      <c r="L4" s="97"/>
    </row>
    <row r="5" spans="2:12" ht="15">
      <c r="B5" s="98" t="s">
        <v>354</v>
      </c>
      <c r="C5" s="98"/>
      <c r="D5" s="203">
        <v>45107</v>
      </c>
      <c r="E5" s="203">
        <v>45016</v>
      </c>
      <c r="F5" s="203">
        <v>44926</v>
      </c>
      <c r="G5" s="203">
        <v>44834</v>
      </c>
      <c r="H5" s="203">
        <v>45107</v>
      </c>
      <c r="I5" s="203">
        <v>45016</v>
      </c>
      <c r="J5" s="203">
        <v>44926</v>
      </c>
      <c r="K5" s="203">
        <v>44834</v>
      </c>
      <c r="L5" s="97" t="s">
        <v>4</v>
      </c>
    </row>
    <row r="6" spans="2:12" ht="15">
      <c r="B6" s="101" t="s">
        <v>117</v>
      </c>
      <c r="C6" s="101"/>
      <c r="D6" s="274">
        <v>12</v>
      </c>
      <c r="E6" s="274">
        <v>12</v>
      </c>
      <c r="F6" s="274">
        <v>12</v>
      </c>
      <c r="G6" s="274">
        <v>12</v>
      </c>
      <c r="H6" s="274">
        <v>12</v>
      </c>
      <c r="I6" s="274">
        <v>12</v>
      </c>
      <c r="J6" s="274">
        <v>12</v>
      </c>
      <c r="K6" s="274">
        <v>12</v>
      </c>
      <c r="L6" s="97"/>
    </row>
    <row r="7" spans="2:12" ht="15">
      <c r="B7" s="101" t="s">
        <v>118</v>
      </c>
      <c r="C7" s="101"/>
      <c r="D7" s="203" t="s">
        <v>4</v>
      </c>
      <c r="E7" s="203" t="s">
        <v>4</v>
      </c>
      <c r="F7" s="203" t="s">
        <v>4</v>
      </c>
      <c r="G7" s="203" t="s">
        <v>4</v>
      </c>
      <c r="H7" s="203" t="s">
        <v>4</v>
      </c>
      <c r="I7" s="203" t="s">
        <v>4</v>
      </c>
      <c r="J7" s="203" t="s">
        <v>4</v>
      </c>
      <c r="K7" s="203" t="s">
        <v>4</v>
      </c>
      <c r="L7" s="97"/>
    </row>
    <row r="8" spans="2:12" ht="12.75" customHeight="1">
      <c r="B8" s="231" t="s">
        <v>119</v>
      </c>
      <c r="C8" s="232" t="s">
        <v>120</v>
      </c>
      <c r="D8" s="99"/>
      <c r="E8" s="99"/>
      <c r="F8" s="99"/>
      <c r="G8" s="99"/>
      <c r="H8" s="156">
        <v>52057.484729916665</v>
      </c>
      <c r="I8" s="156">
        <v>49836.568955249997</v>
      </c>
      <c r="J8" s="156">
        <v>47638.113280749996</v>
      </c>
      <c r="K8" s="156">
        <v>45968.497309999999</v>
      </c>
      <c r="L8" s="97"/>
    </row>
    <row r="9" spans="2:12" ht="12.75" customHeight="1">
      <c r="B9" s="100" t="s">
        <v>121</v>
      </c>
      <c r="C9" s="100"/>
      <c r="D9" s="100" t="s">
        <v>4</v>
      </c>
      <c r="E9" s="100"/>
      <c r="F9" s="100"/>
      <c r="G9" s="100" t="s">
        <v>4</v>
      </c>
      <c r="H9" s="100"/>
      <c r="I9" s="100"/>
      <c r="J9" s="100"/>
      <c r="K9" s="100"/>
      <c r="L9" s="97"/>
    </row>
    <row r="10" spans="2:12" ht="15">
      <c r="B10" s="231" t="s">
        <v>122</v>
      </c>
      <c r="C10" s="385" t="s">
        <v>123</v>
      </c>
      <c r="D10" s="155">
        <v>75000.533745583336</v>
      </c>
      <c r="E10" s="155">
        <v>73853.55967925</v>
      </c>
      <c r="F10" s="155">
        <v>72846.870513000002</v>
      </c>
      <c r="G10" s="155">
        <v>72249.087512750004</v>
      </c>
      <c r="H10" s="156">
        <v>4640.7721265833325</v>
      </c>
      <c r="I10" s="156">
        <v>4580.9446491666667</v>
      </c>
      <c r="J10" s="156">
        <v>4527.1916009999995</v>
      </c>
      <c r="K10" s="156">
        <v>4495.2642963333337</v>
      </c>
      <c r="L10" s="97"/>
    </row>
    <row r="11" spans="2:12" s="168" customFormat="1" ht="12.75" customHeight="1">
      <c r="B11" s="239" t="s">
        <v>124</v>
      </c>
      <c r="C11" s="233" t="s">
        <v>125</v>
      </c>
      <c r="D11" s="165">
        <v>55103.356472250009</v>
      </c>
      <c r="E11" s="165">
        <v>54679.630594333335</v>
      </c>
      <c r="F11" s="165">
        <v>54524.940412416669</v>
      </c>
      <c r="G11" s="165">
        <v>54779.914488000002</v>
      </c>
      <c r="H11" s="166">
        <v>2755.16782375</v>
      </c>
      <c r="I11" s="166">
        <v>2733.9815299166671</v>
      </c>
      <c r="J11" s="166">
        <v>2726.2470207499996</v>
      </c>
      <c r="K11" s="166">
        <v>2738.9957245000001</v>
      </c>
      <c r="L11" s="167"/>
    </row>
    <row r="12" spans="2:12" s="168" customFormat="1" ht="12.75" customHeight="1">
      <c r="B12" s="239" t="s">
        <v>126</v>
      </c>
      <c r="C12" s="233" t="s">
        <v>127</v>
      </c>
      <c r="D12" s="165">
        <v>18512.391213083334</v>
      </c>
      <c r="E12" s="165">
        <v>18176.0482515</v>
      </c>
      <c r="F12" s="165">
        <v>17742.618617750002</v>
      </c>
      <c r="G12" s="165">
        <v>17312.874231833335</v>
      </c>
      <c r="H12" s="166">
        <v>1885.5223687499999</v>
      </c>
      <c r="I12" s="166">
        <v>1846.8665364999999</v>
      </c>
      <c r="J12" s="166">
        <v>1800.8483366666667</v>
      </c>
      <c r="K12" s="166">
        <v>1756.1848753333334</v>
      </c>
      <c r="L12" s="167"/>
    </row>
    <row r="13" spans="2:12" ht="12.75" customHeight="1">
      <c r="B13" s="231" t="s">
        <v>128</v>
      </c>
      <c r="C13" s="232" t="s">
        <v>129</v>
      </c>
      <c r="D13" s="155">
        <v>54542.596337000003</v>
      </c>
      <c r="E13" s="155">
        <v>54265.42684041668</v>
      </c>
      <c r="F13" s="155">
        <v>52756.235033083351</v>
      </c>
      <c r="G13" s="155">
        <v>49982.356703250007</v>
      </c>
      <c r="H13" s="156">
        <v>23822.384626250001</v>
      </c>
      <c r="I13" s="156">
        <v>23693.923702</v>
      </c>
      <c r="J13" s="156">
        <v>23115.694738250004</v>
      </c>
      <c r="K13" s="156">
        <v>21918.730374749997</v>
      </c>
      <c r="L13" s="97"/>
    </row>
    <row r="14" spans="2:12" s="168" customFormat="1" ht="24.75">
      <c r="B14" s="239" t="s">
        <v>130</v>
      </c>
      <c r="C14" s="233" t="s">
        <v>131</v>
      </c>
      <c r="D14" s="166">
        <v>0</v>
      </c>
      <c r="E14" s="166">
        <v>0</v>
      </c>
      <c r="F14" s="166">
        <v>0</v>
      </c>
      <c r="G14" s="166">
        <v>0</v>
      </c>
      <c r="H14" s="166">
        <v>0</v>
      </c>
      <c r="I14" s="166">
        <v>0</v>
      </c>
      <c r="J14" s="166">
        <v>0</v>
      </c>
      <c r="K14" s="166">
        <v>0</v>
      </c>
      <c r="L14" s="167"/>
    </row>
    <row r="15" spans="2:12" s="168" customFormat="1" ht="12.75" customHeight="1">
      <c r="B15" s="239" t="s">
        <v>132</v>
      </c>
      <c r="C15" s="233" t="s">
        <v>133</v>
      </c>
      <c r="D15" s="165">
        <v>54542.596337000003</v>
      </c>
      <c r="E15" s="165">
        <v>54265.42684041668</v>
      </c>
      <c r="F15" s="165">
        <v>52442.322353416675</v>
      </c>
      <c r="G15" s="165">
        <v>49668.444023583339</v>
      </c>
      <c r="H15" s="166">
        <v>23822.384626250001</v>
      </c>
      <c r="I15" s="166">
        <v>23693.923702</v>
      </c>
      <c r="J15" s="166">
        <v>22801.782058583336</v>
      </c>
      <c r="K15" s="166">
        <v>21604.817695083333</v>
      </c>
      <c r="L15" s="167"/>
    </row>
    <row r="16" spans="2:12" s="168" customFormat="1" ht="12.75" customHeight="1">
      <c r="B16" s="239" t="s">
        <v>134</v>
      </c>
      <c r="C16" s="233" t="s">
        <v>135</v>
      </c>
      <c r="D16" s="165">
        <v>0</v>
      </c>
      <c r="E16" s="165">
        <v>0</v>
      </c>
      <c r="F16" s="165">
        <v>313.91267966666663</v>
      </c>
      <c r="G16" s="165">
        <v>313.91267966666663</v>
      </c>
      <c r="H16" s="166">
        <v>0</v>
      </c>
      <c r="I16" s="166">
        <v>0</v>
      </c>
      <c r="J16" s="166">
        <v>313.91267966666663</v>
      </c>
      <c r="K16" s="166">
        <v>313.91267966666663</v>
      </c>
      <c r="L16" s="167"/>
    </row>
    <row r="17" spans="2:11" ht="12.75" customHeight="1">
      <c r="B17" s="231" t="s">
        <v>136</v>
      </c>
      <c r="C17" s="232" t="s">
        <v>137</v>
      </c>
      <c r="D17" s="159"/>
      <c r="E17" s="159"/>
      <c r="F17" s="159"/>
      <c r="G17" s="159"/>
      <c r="H17" s="156">
        <v>422.20574558333328</v>
      </c>
      <c r="I17" s="156">
        <v>442.72771533333326</v>
      </c>
      <c r="J17" s="156">
        <v>469.76261750000003</v>
      </c>
      <c r="K17" s="156">
        <v>502.77902241666669</v>
      </c>
    </row>
    <row r="18" spans="2:11">
      <c r="B18" s="231" t="s">
        <v>138</v>
      </c>
      <c r="C18" s="232" t="s">
        <v>139</v>
      </c>
      <c r="D18" s="157">
        <v>8275.4414529166679</v>
      </c>
      <c r="E18" s="157">
        <v>8318.3199587500003</v>
      </c>
      <c r="F18" s="157">
        <v>8348.6118135833331</v>
      </c>
      <c r="G18" s="157">
        <v>8875.0294774999984</v>
      </c>
      <c r="H18" s="156">
        <v>1308.9514274999999</v>
      </c>
      <c r="I18" s="156">
        <v>1316.1705019166666</v>
      </c>
      <c r="J18" s="156">
        <v>1320.8242845833336</v>
      </c>
      <c r="K18" s="156">
        <v>1374.6306815</v>
      </c>
    </row>
    <row r="19" spans="2:11" s="168" customFormat="1" ht="12" customHeight="1">
      <c r="B19" s="239" t="s">
        <v>140</v>
      </c>
      <c r="C19" s="233" t="s">
        <v>141</v>
      </c>
      <c r="D19" s="165">
        <v>836.8697859166665</v>
      </c>
      <c r="E19" s="165">
        <v>839.52148816666659</v>
      </c>
      <c r="F19" s="165">
        <v>841.32597566666664</v>
      </c>
      <c r="G19" s="165">
        <v>836.97867258333338</v>
      </c>
      <c r="H19" s="166">
        <v>836.86978591666673</v>
      </c>
      <c r="I19" s="166">
        <v>839.52148816666647</v>
      </c>
      <c r="J19" s="166">
        <v>841.32597566666652</v>
      </c>
      <c r="K19" s="166">
        <v>836.97867258333326</v>
      </c>
    </row>
    <row r="20" spans="2:11" s="168" customFormat="1" ht="12" customHeight="1">
      <c r="B20" s="239" t="s">
        <v>142</v>
      </c>
      <c r="C20" s="233" t="s">
        <v>143</v>
      </c>
      <c r="D20" s="166">
        <v>0</v>
      </c>
      <c r="E20" s="166">
        <v>0</v>
      </c>
      <c r="F20" s="166">
        <v>0</v>
      </c>
      <c r="G20" s="166">
        <v>0</v>
      </c>
      <c r="H20" s="169">
        <v>0</v>
      </c>
      <c r="I20" s="169">
        <v>0</v>
      </c>
      <c r="J20" s="169">
        <v>0</v>
      </c>
      <c r="K20" s="169">
        <v>0</v>
      </c>
    </row>
    <row r="21" spans="2:11" s="168" customFormat="1">
      <c r="B21" s="239" t="s">
        <v>144</v>
      </c>
      <c r="C21" s="233" t="s">
        <v>145</v>
      </c>
      <c r="D21" s="165">
        <v>7438.5716670000002</v>
      </c>
      <c r="E21" s="165">
        <v>7478.7984705833342</v>
      </c>
      <c r="F21" s="165">
        <v>7507.2858379166682</v>
      </c>
      <c r="G21" s="165">
        <v>8038.0508049166674</v>
      </c>
      <c r="H21" s="166">
        <v>472.08164158333329</v>
      </c>
      <c r="I21" s="166">
        <v>476.64901374999999</v>
      </c>
      <c r="J21" s="166">
        <v>479.4983089166667</v>
      </c>
      <c r="K21" s="166">
        <v>537.65200891666666</v>
      </c>
    </row>
    <row r="22" spans="2:11">
      <c r="B22" s="231" t="s">
        <v>146</v>
      </c>
      <c r="C22" s="232" t="s">
        <v>147</v>
      </c>
      <c r="D22" s="157">
        <v>7423.9817674166661</v>
      </c>
      <c r="E22" s="157">
        <v>7691.9342671666664</v>
      </c>
      <c r="F22" s="157">
        <v>8459.1293074166661</v>
      </c>
      <c r="G22" s="157">
        <v>9484.3851032499988</v>
      </c>
      <c r="H22" s="156">
        <v>2141.9466575000001</v>
      </c>
      <c r="I22" s="156">
        <v>2152.5567122500001</v>
      </c>
      <c r="J22" s="156">
        <v>2412.3096965833333</v>
      </c>
      <c r="K22" s="156">
        <v>2569.3089609166668</v>
      </c>
    </row>
    <row r="23" spans="2:11">
      <c r="B23" s="231" t="s">
        <v>148</v>
      </c>
      <c r="C23" s="232" t="s">
        <v>149</v>
      </c>
      <c r="D23" s="157">
        <v>16740.520102416667</v>
      </c>
      <c r="E23" s="157">
        <v>17919.80845375</v>
      </c>
      <c r="F23" s="157">
        <v>19171.207486583331</v>
      </c>
      <c r="G23" s="157">
        <v>20026.486884333335</v>
      </c>
      <c r="H23" s="156">
        <v>837.02600500000017</v>
      </c>
      <c r="I23" s="156">
        <v>895.99042258333338</v>
      </c>
      <c r="J23" s="156">
        <v>958.56037425000011</v>
      </c>
      <c r="K23" s="156">
        <v>1001.3243440833334</v>
      </c>
    </row>
    <row r="24" spans="2:11">
      <c r="B24" s="231" t="s">
        <v>150</v>
      </c>
      <c r="C24" s="232" t="s">
        <v>151</v>
      </c>
      <c r="D24" s="159"/>
      <c r="E24" s="159"/>
      <c r="F24" s="159"/>
      <c r="G24" s="159"/>
      <c r="H24" s="156">
        <v>33173.286588416675</v>
      </c>
      <c r="I24" s="156">
        <v>33082.313703250002</v>
      </c>
      <c r="J24" s="156">
        <v>32804.343312166668</v>
      </c>
      <c r="K24" s="156">
        <v>31862.037679999998</v>
      </c>
    </row>
    <row r="25" spans="2:11">
      <c r="B25" s="100" t="s">
        <v>152</v>
      </c>
      <c r="C25" s="100"/>
      <c r="D25" s="160"/>
      <c r="E25" s="160" t="s">
        <v>4</v>
      </c>
      <c r="F25" s="160" t="s">
        <v>4</v>
      </c>
      <c r="G25" s="160"/>
      <c r="H25" s="161"/>
      <c r="I25" s="161"/>
      <c r="J25" s="161"/>
      <c r="K25" s="161"/>
    </row>
    <row r="26" spans="2:11">
      <c r="B26" s="231" t="s">
        <v>153</v>
      </c>
      <c r="C26" s="232" t="s">
        <v>154</v>
      </c>
      <c r="D26" s="155">
        <v>13504.125549000002</v>
      </c>
      <c r="E26" s="155">
        <v>14424.576067750002</v>
      </c>
      <c r="F26" s="155">
        <v>16927.824409166667</v>
      </c>
      <c r="G26" s="155">
        <v>18979.610762916669</v>
      </c>
      <c r="H26" s="156">
        <v>1318.9542262500001</v>
      </c>
      <c r="I26" s="156">
        <v>1421.1695825833333</v>
      </c>
      <c r="J26" s="156">
        <v>1590.2245300833338</v>
      </c>
      <c r="K26" s="156">
        <v>1661.6954135833337</v>
      </c>
    </row>
    <row r="27" spans="2:11">
      <c r="B27" s="231" t="s">
        <v>155</v>
      </c>
      <c r="C27" s="232" t="s">
        <v>156</v>
      </c>
      <c r="D27" s="155">
        <v>3693.8278600833332</v>
      </c>
      <c r="E27" s="155">
        <v>3332.5281207500007</v>
      </c>
      <c r="F27" s="155">
        <v>3225.4809282500005</v>
      </c>
      <c r="G27" s="155">
        <v>3550.4474447500002</v>
      </c>
      <c r="H27" s="156">
        <v>2971.2708791666664</v>
      </c>
      <c r="I27" s="156">
        <v>2607.0129926666664</v>
      </c>
      <c r="J27" s="156">
        <v>2517.7841205833333</v>
      </c>
      <c r="K27" s="156">
        <v>2897.7917597500004</v>
      </c>
    </row>
    <row r="28" spans="2:11">
      <c r="B28" s="231" t="s">
        <v>157</v>
      </c>
      <c r="C28" s="232" t="s">
        <v>158</v>
      </c>
      <c r="D28" s="155">
        <v>2375.7251153333332</v>
      </c>
      <c r="E28" s="155">
        <v>2253.6138438333332</v>
      </c>
      <c r="F28" s="155">
        <v>2474.8476415</v>
      </c>
      <c r="G28" s="155">
        <v>2582.0500609166666</v>
      </c>
      <c r="H28" s="156">
        <v>2375.7251153333332</v>
      </c>
      <c r="I28" s="156">
        <v>2253.6138438333332</v>
      </c>
      <c r="J28" s="156">
        <v>2474.8476415</v>
      </c>
      <c r="K28" s="156">
        <v>2582.0500609166666</v>
      </c>
    </row>
    <row r="29" spans="2:11" ht="36">
      <c r="B29" s="239" t="s">
        <v>409</v>
      </c>
      <c r="C29" s="320" t="s">
        <v>856</v>
      </c>
      <c r="D29" s="159"/>
      <c r="E29" s="159"/>
      <c r="F29" s="159"/>
      <c r="G29" s="159"/>
      <c r="H29" s="156"/>
      <c r="I29" s="156"/>
      <c r="J29" s="156"/>
      <c r="K29" s="156"/>
    </row>
    <row r="30" spans="2:11">
      <c r="B30" s="239" t="s">
        <v>855</v>
      </c>
      <c r="C30" s="320" t="s">
        <v>857</v>
      </c>
      <c r="D30" s="159"/>
      <c r="E30" s="159"/>
      <c r="F30" s="159"/>
      <c r="G30" s="159"/>
      <c r="H30" s="156"/>
      <c r="I30" s="156"/>
      <c r="J30" s="156"/>
      <c r="K30" s="156"/>
    </row>
    <row r="31" spans="2:11">
      <c r="B31" s="231" t="s">
        <v>159</v>
      </c>
      <c r="C31" s="232" t="s">
        <v>160</v>
      </c>
      <c r="D31" s="155">
        <v>19573.678524416671</v>
      </c>
      <c r="E31" s="155">
        <v>20010.718032333338</v>
      </c>
      <c r="F31" s="155">
        <v>22628.152978916671</v>
      </c>
      <c r="G31" s="155">
        <v>25112.108268583339</v>
      </c>
      <c r="H31" s="156">
        <v>6665.95022075</v>
      </c>
      <c r="I31" s="156">
        <v>6281.7964190833327</v>
      </c>
      <c r="J31" s="156">
        <v>6582.8562921666644</v>
      </c>
      <c r="K31" s="156">
        <v>7141.5372342500004</v>
      </c>
    </row>
    <row r="32" spans="2:11">
      <c r="B32" s="239" t="s">
        <v>161</v>
      </c>
      <c r="C32" s="233" t="s">
        <v>162</v>
      </c>
      <c r="D32" s="156"/>
      <c r="E32" s="156"/>
      <c r="F32" s="156"/>
      <c r="G32" s="156"/>
      <c r="H32" s="156"/>
      <c r="I32" s="156"/>
      <c r="J32" s="156"/>
      <c r="K32" s="156"/>
    </row>
    <row r="33" spans="2:11">
      <c r="B33" s="239" t="s">
        <v>163</v>
      </c>
      <c r="C33" s="233" t="s">
        <v>164</v>
      </c>
      <c r="D33" s="156"/>
      <c r="E33" s="156"/>
      <c r="F33" s="156"/>
      <c r="G33" s="156"/>
      <c r="H33" s="156"/>
      <c r="I33" s="156"/>
      <c r="J33" s="156"/>
      <c r="K33" s="156"/>
    </row>
    <row r="34" spans="2:11">
      <c r="B34" s="239" t="s">
        <v>165</v>
      </c>
      <c r="C34" s="233" t="s">
        <v>166</v>
      </c>
      <c r="D34" s="157"/>
      <c r="E34" s="157"/>
      <c r="F34" s="157"/>
      <c r="G34" s="157"/>
      <c r="H34" s="158"/>
      <c r="I34" s="158"/>
      <c r="J34" s="158"/>
      <c r="K34" s="158"/>
    </row>
    <row r="35" spans="2:11">
      <c r="B35" s="100"/>
      <c r="C35" s="100"/>
      <c r="D35" s="161"/>
      <c r="E35" s="161"/>
      <c r="F35" s="161"/>
      <c r="G35" s="161"/>
      <c r="H35" s="161" t="s">
        <v>4</v>
      </c>
      <c r="I35" s="161" t="s">
        <v>4</v>
      </c>
      <c r="J35" s="161" t="s">
        <v>4</v>
      </c>
      <c r="K35" s="161" t="s">
        <v>4</v>
      </c>
    </row>
    <row r="36" spans="2:11">
      <c r="B36" s="232" t="s">
        <v>167</v>
      </c>
      <c r="C36" s="232" t="s">
        <v>168</v>
      </c>
      <c r="D36" s="159"/>
      <c r="E36" s="159"/>
      <c r="F36" s="159"/>
      <c r="G36" s="159"/>
      <c r="H36" s="158">
        <v>52057.484729916665</v>
      </c>
      <c r="I36" s="158">
        <v>49836.568955249997</v>
      </c>
      <c r="J36" s="158">
        <v>47638.113280749996</v>
      </c>
      <c r="K36" s="158">
        <v>45968.497309999999</v>
      </c>
    </row>
    <row r="37" spans="2:11">
      <c r="B37" s="232" t="s">
        <v>169</v>
      </c>
      <c r="C37" s="232" t="s">
        <v>170</v>
      </c>
      <c r="D37" s="159"/>
      <c r="E37" s="159"/>
      <c r="F37" s="159"/>
      <c r="G37" s="159"/>
      <c r="H37" s="158">
        <v>26507.336367666663</v>
      </c>
      <c r="I37" s="158">
        <v>26800.517284166664</v>
      </c>
      <c r="J37" s="158">
        <v>26221.48702</v>
      </c>
      <c r="K37" s="158">
        <v>24720.50044575</v>
      </c>
    </row>
    <row r="38" spans="2:11" ht="13.5" thickBot="1">
      <c r="B38" s="234" t="s">
        <v>171</v>
      </c>
      <c r="C38" s="234" t="s">
        <v>172</v>
      </c>
      <c r="D38" s="162"/>
      <c r="E38" s="162"/>
      <c r="F38" s="162"/>
      <c r="G38" s="162"/>
      <c r="H38" s="163">
        <v>1.9731665935349925</v>
      </c>
      <c r="I38" s="163">
        <v>1.8577568830733984</v>
      </c>
      <c r="J38" s="163">
        <v>1.8152812018589166</v>
      </c>
      <c r="K38" s="163">
        <v>1.8717544141414051</v>
      </c>
    </row>
  </sheetData>
  <mergeCells count="4">
    <mergeCell ref="D2:H2"/>
    <mergeCell ref="B3:C4"/>
    <mergeCell ref="D3:G4"/>
    <mergeCell ref="H3:K4"/>
  </mergeCells>
  <pageMargins left="0.7" right="0.7" top="0.75" bottom="0.75" header="0.3" footer="0.3"/>
  <pageSetup paperSize="9" orientation="portrait" r:id="rId1"/>
  <ignoredErrors>
    <ignoredError sqref="B8:B38"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DE7F8-6B69-4557-8B3C-BF773E818245}">
  <sheetPr codeName="Ark64"/>
  <dimension ref="B1:D10"/>
  <sheetViews>
    <sheetView showGridLines="0" workbookViewId="0"/>
  </sheetViews>
  <sheetFormatPr defaultColWidth="6.85546875" defaultRowHeight="12.75"/>
  <cols>
    <col min="1" max="2" width="3.7109375" customWidth="1"/>
    <col min="3" max="3" width="57.140625" bestFit="1" customWidth="1"/>
    <col min="4" max="4" width="89.5703125" bestFit="1" customWidth="1"/>
    <col min="6" max="6" width="16.85546875" customWidth="1"/>
  </cols>
  <sheetData>
    <row r="1" spans="2:4" ht="21" customHeight="1"/>
    <row r="2" spans="2:4" ht="48" customHeight="1">
      <c r="B2" s="116" t="s">
        <v>657</v>
      </c>
      <c r="C2" s="116"/>
      <c r="D2" s="116"/>
    </row>
    <row r="3" spans="2:4" ht="30" customHeight="1">
      <c r="B3" s="14"/>
      <c r="C3" s="14"/>
      <c r="D3" s="14"/>
    </row>
    <row r="4" spans="2:4" ht="24">
      <c r="B4" s="235" t="s">
        <v>658</v>
      </c>
      <c r="C4" s="235" t="s">
        <v>665</v>
      </c>
      <c r="D4" s="406"/>
    </row>
    <row r="5" spans="2:4">
      <c r="B5" s="236" t="s">
        <v>659</v>
      </c>
      <c r="C5" s="236" t="s">
        <v>666</v>
      </c>
      <c r="D5" s="407" t="s">
        <v>879</v>
      </c>
    </row>
    <row r="6" spans="2:4">
      <c r="B6" s="236" t="s">
        <v>660</v>
      </c>
      <c r="C6" s="236" t="s">
        <v>667</v>
      </c>
      <c r="D6" s="407" t="s">
        <v>875</v>
      </c>
    </row>
    <row r="7" spans="2:4" ht="24">
      <c r="B7" s="236" t="s">
        <v>661</v>
      </c>
      <c r="C7" s="236" t="s">
        <v>668</v>
      </c>
      <c r="D7" s="407" t="s">
        <v>879</v>
      </c>
    </row>
    <row r="8" spans="2:4">
      <c r="B8" s="236" t="s">
        <v>662</v>
      </c>
      <c r="C8" s="236" t="s">
        <v>173</v>
      </c>
      <c r="D8" s="237" t="s">
        <v>876</v>
      </c>
    </row>
    <row r="9" spans="2:4">
      <c r="B9" s="236" t="s">
        <v>663</v>
      </c>
      <c r="C9" s="236" t="s">
        <v>174</v>
      </c>
      <c r="D9" s="237" t="s">
        <v>877</v>
      </c>
    </row>
    <row r="10" spans="2:4" ht="36.75" thickBot="1">
      <c r="B10" s="238" t="s">
        <v>664</v>
      </c>
      <c r="C10" s="238" t="s">
        <v>175</v>
      </c>
      <c r="D10" s="408" t="s">
        <v>176</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89E58-ED8A-4614-95D0-FDDA3997D63A}">
  <sheetPr codeName="Ark65"/>
  <dimension ref="B1:I45"/>
  <sheetViews>
    <sheetView showGridLines="0" zoomScaleNormal="100" workbookViewId="0">
      <selection activeCell="D14" sqref="D14"/>
    </sheetView>
  </sheetViews>
  <sheetFormatPr defaultColWidth="12.28515625" defaultRowHeight="12.75"/>
  <cols>
    <col min="1" max="1" width="3.7109375" customWidth="1"/>
    <col min="2" max="2" width="10.85546875" customWidth="1"/>
    <col min="3" max="3" width="65.140625" customWidth="1"/>
    <col min="4" max="8" width="16.85546875" customWidth="1"/>
  </cols>
  <sheetData>
    <row r="1" spans="2:9" ht="21" customHeight="1"/>
    <row r="2" spans="2:9" ht="48" customHeight="1">
      <c r="B2" s="115" t="s">
        <v>669</v>
      </c>
      <c r="C2" s="114"/>
      <c r="D2" s="534"/>
      <c r="E2" s="534"/>
      <c r="F2" s="534"/>
      <c r="G2" s="534"/>
      <c r="H2" s="534"/>
      <c r="I2" s="97"/>
    </row>
    <row r="3" spans="2:9" ht="15">
      <c r="B3" s="535" t="s">
        <v>355</v>
      </c>
      <c r="C3" s="536"/>
      <c r="D3" s="538" t="s">
        <v>670</v>
      </c>
      <c r="E3" s="539"/>
      <c r="F3" s="539"/>
      <c r="G3" s="539"/>
      <c r="H3" s="538" t="s">
        <v>671</v>
      </c>
      <c r="I3" s="97"/>
    </row>
    <row r="4" spans="2:9" ht="15">
      <c r="B4" s="537"/>
      <c r="C4" s="537"/>
      <c r="D4" s="523"/>
      <c r="E4" s="540"/>
      <c r="F4" s="540"/>
      <c r="G4" s="540"/>
      <c r="H4" s="525"/>
      <c r="I4" s="97"/>
    </row>
    <row r="5" spans="2:9" ht="15">
      <c r="B5" s="98" t="s">
        <v>1077</v>
      </c>
      <c r="C5" s="98"/>
      <c r="D5" s="203" t="s">
        <v>672</v>
      </c>
      <c r="E5" s="203" t="s">
        <v>673</v>
      </c>
      <c r="F5" s="203" t="s">
        <v>674</v>
      </c>
      <c r="G5" s="203" t="s">
        <v>675</v>
      </c>
      <c r="H5" s="523"/>
      <c r="I5" s="97" t="s">
        <v>4</v>
      </c>
    </row>
    <row r="6" spans="2:9" ht="15">
      <c r="B6" s="101" t="s">
        <v>676</v>
      </c>
      <c r="C6" s="101"/>
      <c r="D6" s="203" t="s">
        <v>4</v>
      </c>
      <c r="E6" s="203" t="s">
        <v>4</v>
      </c>
      <c r="F6" s="203" t="s">
        <v>4</v>
      </c>
      <c r="G6" s="203" t="s">
        <v>4</v>
      </c>
      <c r="H6" s="203" t="s">
        <v>4</v>
      </c>
      <c r="I6" s="97"/>
    </row>
    <row r="7" spans="2:9" ht="12.75" customHeight="1">
      <c r="B7" s="319">
        <v>1</v>
      </c>
      <c r="C7" s="320" t="s">
        <v>678</v>
      </c>
      <c r="D7" s="337">
        <v>15618.93098209</v>
      </c>
      <c r="E7" s="337">
        <v>3723.65</v>
      </c>
      <c r="F7" s="337">
        <v>0</v>
      </c>
      <c r="G7" s="337">
        <v>25065.527217089999</v>
      </c>
      <c r="H7" s="337">
        <v>25065.527217089999</v>
      </c>
      <c r="I7" s="97"/>
    </row>
    <row r="8" spans="2:9" s="168" customFormat="1" ht="12.75" customHeight="1">
      <c r="B8" s="319">
        <v>2</v>
      </c>
      <c r="C8" s="323" t="s">
        <v>679</v>
      </c>
      <c r="D8" s="321">
        <v>15618.93098209</v>
      </c>
      <c r="E8" s="400">
        <v>0</v>
      </c>
      <c r="F8" s="321">
        <v>0</v>
      </c>
      <c r="G8" s="321">
        <v>15618.93098209</v>
      </c>
      <c r="H8" s="166">
        <v>15618.93098209</v>
      </c>
      <c r="I8" s="167"/>
    </row>
    <row r="9" spans="2:9" s="168" customFormat="1" ht="12.75" customHeight="1">
      <c r="B9" s="319">
        <v>3</v>
      </c>
      <c r="C9" s="323" t="s">
        <v>680</v>
      </c>
      <c r="D9" s="324"/>
      <c r="E9" s="400">
        <v>3723.65</v>
      </c>
      <c r="F9" s="321">
        <v>0</v>
      </c>
      <c r="G9" s="321">
        <v>9446.5962350000009</v>
      </c>
      <c r="H9" s="166">
        <v>9446.5962350000009</v>
      </c>
      <c r="I9" s="167"/>
    </row>
    <row r="10" spans="2:9" ht="12.75" customHeight="1">
      <c r="B10" s="319">
        <v>4</v>
      </c>
      <c r="C10" s="320" t="s">
        <v>681</v>
      </c>
      <c r="D10" s="326"/>
      <c r="E10" s="337">
        <v>77362.18392499999</v>
      </c>
      <c r="F10" s="337">
        <v>0</v>
      </c>
      <c r="G10" s="337">
        <v>0</v>
      </c>
      <c r="H10" s="337">
        <v>72663.699555700005</v>
      </c>
      <c r="I10" s="97"/>
    </row>
    <row r="11" spans="2:9" s="168" customFormat="1" ht="12.75" customHeight="1">
      <c r="B11" s="319">
        <v>5</v>
      </c>
      <c r="C11" s="323" t="s">
        <v>682</v>
      </c>
      <c r="D11" s="325"/>
      <c r="E11" s="166">
        <v>60754.680463999997</v>
      </c>
      <c r="F11" s="166">
        <v>0</v>
      </c>
      <c r="G11" s="166">
        <v>0</v>
      </c>
      <c r="H11" s="166">
        <v>57716.946440799999</v>
      </c>
      <c r="I11" s="167"/>
    </row>
    <row r="12" spans="2:9" s="168" customFormat="1" ht="12.75" customHeight="1">
      <c r="B12" s="319">
        <v>6</v>
      </c>
      <c r="C12" s="323" t="s">
        <v>683</v>
      </c>
      <c r="D12" s="324"/>
      <c r="E12" s="321">
        <v>16607.503461</v>
      </c>
      <c r="F12" s="166">
        <v>0</v>
      </c>
      <c r="G12" s="166">
        <v>0</v>
      </c>
      <c r="H12" s="166">
        <v>14946.753114899999</v>
      </c>
      <c r="I12" s="167"/>
    </row>
    <row r="13" spans="2:9" s="168" customFormat="1" ht="12.75" customHeight="1">
      <c r="B13" s="319">
        <v>7</v>
      </c>
      <c r="C13" s="320" t="s">
        <v>684</v>
      </c>
      <c r="D13" s="324"/>
      <c r="E13" s="337">
        <v>57495.843993000002</v>
      </c>
      <c r="F13" s="337">
        <v>193.265094</v>
      </c>
      <c r="G13" s="337">
        <v>26.347692000000002</v>
      </c>
      <c r="H13" s="337">
        <v>21227.481447999999</v>
      </c>
      <c r="I13" s="167"/>
    </row>
    <row r="14" spans="2:9" ht="12.75" customHeight="1">
      <c r="B14" s="319">
        <v>8</v>
      </c>
      <c r="C14" s="323" t="s">
        <v>685</v>
      </c>
      <c r="D14" s="327"/>
      <c r="E14" s="321">
        <v>46910.495745</v>
      </c>
      <c r="F14" s="166">
        <v>193.265094</v>
      </c>
      <c r="G14" s="166">
        <v>18.05</v>
      </c>
      <c r="H14" s="166">
        <v>20356.235621</v>
      </c>
    </row>
    <row r="15" spans="2:9" ht="12.75" customHeight="1">
      <c r="B15" s="319">
        <v>9</v>
      </c>
      <c r="C15" s="323" t="s">
        <v>686</v>
      </c>
      <c r="D15" s="327"/>
      <c r="E15" s="321">
        <v>10585.348248</v>
      </c>
      <c r="F15" s="166">
        <v>0</v>
      </c>
      <c r="G15" s="321">
        <v>8.2976919999999996</v>
      </c>
      <c r="H15" s="166">
        <v>871.24582699999996</v>
      </c>
    </row>
    <row r="16" spans="2:9" s="168" customFormat="1" ht="12.75" customHeight="1">
      <c r="B16" s="319">
        <v>10</v>
      </c>
      <c r="C16" s="320" t="s">
        <v>687</v>
      </c>
      <c r="D16" s="324"/>
      <c r="E16" s="321">
        <v>0</v>
      </c>
      <c r="F16" s="166">
        <v>0</v>
      </c>
      <c r="G16" s="166">
        <v>0</v>
      </c>
      <c r="H16" s="166">
        <v>0</v>
      </c>
    </row>
    <row r="17" spans="2:8" s="168" customFormat="1" ht="12.75" customHeight="1">
      <c r="B17" s="319">
        <v>11</v>
      </c>
      <c r="C17" s="320" t="s">
        <v>688</v>
      </c>
      <c r="D17" s="337">
        <v>0</v>
      </c>
      <c r="E17" s="337">
        <v>2165.9848889999998</v>
      </c>
      <c r="F17" s="337">
        <v>0</v>
      </c>
      <c r="G17" s="337">
        <v>0</v>
      </c>
      <c r="H17" s="337">
        <v>0</v>
      </c>
    </row>
    <row r="18" spans="2:8" s="168" customFormat="1" ht="12.75" customHeight="1">
      <c r="B18" s="319">
        <v>12</v>
      </c>
      <c r="C18" s="323" t="s">
        <v>689</v>
      </c>
      <c r="D18" s="321">
        <v>0</v>
      </c>
      <c r="E18" s="324"/>
      <c r="F18" s="324"/>
      <c r="G18" s="324"/>
      <c r="H18" s="325"/>
    </row>
    <row r="19" spans="2:8" ht="12.75" customHeight="1">
      <c r="B19" s="319">
        <v>13</v>
      </c>
      <c r="C19" s="323" t="s">
        <v>690</v>
      </c>
      <c r="D19" s="327"/>
      <c r="E19" s="321">
        <v>2165.9848889999998</v>
      </c>
      <c r="F19" s="322">
        <v>0</v>
      </c>
      <c r="G19" s="322">
        <v>0</v>
      </c>
      <c r="H19" s="156">
        <v>0</v>
      </c>
    </row>
    <row r="20" spans="2:8" ht="12.75" customHeight="1">
      <c r="B20" s="328">
        <v>14</v>
      </c>
      <c r="C20" s="329" t="s">
        <v>691</v>
      </c>
      <c r="D20" s="335"/>
      <c r="E20" s="335"/>
      <c r="F20" s="335"/>
      <c r="G20" s="335"/>
      <c r="H20" s="330">
        <v>118956.70822078999</v>
      </c>
    </row>
    <row r="21" spans="2:8">
      <c r="B21" s="239"/>
      <c r="C21" s="232"/>
      <c r="D21" s="322"/>
      <c r="E21" s="322"/>
      <c r="F21" s="322"/>
      <c r="G21" s="322"/>
      <c r="H21" s="156"/>
    </row>
    <row r="22" spans="2:8">
      <c r="B22" s="100" t="s">
        <v>677</v>
      </c>
      <c r="C22" s="100"/>
      <c r="D22" s="160" t="s">
        <v>4</v>
      </c>
      <c r="E22" s="160" t="s">
        <v>4</v>
      </c>
      <c r="F22" s="160" t="s">
        <v>4</v>
      </c>
      <c r="G22" s="160" t="s">
        <v>4</v>
      </c>
      <c r="H22" s="161" t="s">
        <v>4</v>
      </c>
    </row>
    <row r="23" spans="2:8">
      <c r="B23" s="319">
        <v>15</v>
      </c>
      <c r="C23" s="320" t="s">
        <v>120</v>
      </c>
      <c r="D23" s="326"/>
      <c r="E23" s="326"/>
      <c r="F23" s="326"/>
      <c r="G23" s="326"/>
      <c r="H23" s="158">
        <v>1830.4219763100002</v>
      </c>
    </row>
    <row r="24" spans="2:8">
      <c r="B24" s="319" t="s">
        <v>332</v>
      </c>
      <c r="C24" s="320" t="s">
        <v>692</v>
      </c>
      <c r="D24" s="326"/>
      <c r="E24" s="155">
        <v>0</v>
      </c>
      <c r="F24" s="155">
        <v>0</v>
      </c>
      <c r="G24" s="155">
        <v>0</v>
      </c>
      <c r="H24" s="156">
        <v>0</v>
      </c>
    </row>
    <row r="25" spans="2:8">
      <c r="B25" s="319">
        <v>16</v>
      </c>
      <c r="C25" s="320" t="s">
        <v>693</v>
      </c>
      <c r="D25" s="326"/>
      <c r="E25" s="157">
        <v>0</v>
      </c>
      <c r="F25" s="157">
        <v>0</v>
      </c>
      <c r="G25" s="157">
        <v>0</v>
      </c>
      <c r="H25" s="158">
        <v>0</v>
      </c>
    </row>
    <row r="26" spans="2:8">
      <c r="B26" s="319">
        <v>17</v>
      </c>
      <c r="C26" s="320" t="s">
        <v>694</v>
      </c>
      <c r="D26" s="326"/>
      <c r="E26" s="157">
        <v>22085.691104000001</v>
      </c>
      <c r="F26" s="157">
        <v>2788.4464710000002</v>
      </c>
      <c r="G26" s="157">
        <v>92198.079337999996</v>
      </c>
      <c r="H26" s="158">
        <v>85094.172684050005</v>
      </c>
    </row>
    <row r="27" spans="2:8" ht="24">
      <c r="B27" s="319">
        <v>18</v>
      </c>
      <c r="C27" s="323" t="s">
        <v>695</v>
      </c>
      <c r="D27" s="334"/>
      <c r="E27" s="157">
        <v>0</v>
      </c>
      <c r="F27" s="158">
        <v>0</v>
      </c>
      <c r="G27" s="158">
        <v>0</v>
      </c>
      <c r="H27" s="158">
        <v>0</v>
      </c>
    </row>
    <row r="28" spans="2:8" ht="24">
      <c r="B28" s="319">
        <v>19</v>
      </c>
      <c r="C28" s="323" t="s">
        <v>696</v>
      </c>
      <c r="D28" s="334"/>
      <c r="E28" s="157">
        <v>14689.785656</v>
      </c>
      <c r="F28" s="158">
        <v>3.8364410000000002</v>
      </c>
      <c r="G28" s="158">
        <v>1869.0814580000001</v>
      </c>
      <c r="H28" s="158">
        <v>2677.1232966999996</v>
      </c>
    </row>
    <row r="29" spans="2:8" ht="24">
      <c r="B29" s="319">
        <v>20</v>
      </c>
      <c r="C29" s="323" t="s">
        <v>697</v>
      </c>
      <c r="D29" s="334"/>
      <c r="E29" s="157">
        <v>6398.7122209999998</v>
      </c>
      <c r="F29" s="158">
        <v>2216.9629930000001</v>
      </c>
      <c r="G29" s="158">
        <v>63385.667723999999</v>
      </c>
      <c r="H29" s="158">
        <v>58185.655172400002</v>
      </c>
    </row>
    <row r="30" spans="2:8" ht="24">
      <c r="B30" s="319">
        <v>21</v>
      </c>
      <c r="C30" s="333" t="s">
        <v>698</v>
      </c>
      <c r="D30" s="334"/>
      <c r="E30" s="157">
        <v>0</v>
      </c>
      <c r="F30" s="158">
        <v>0</v>
      </c>
      <c r="G30" s="158">
        <v>0</v>
      </c>
      <c r="H30" s="158">
        <v>0</v>
      </c>
    </row>
    <row r="31" spans="2:8">
      <c r="B31" s="319">
        <v>22</v>
      </c>
      <c r="C31" s="323" t="s">
        <v>699</v>
      </c>
      <c r="D31" s="334"/>
      <c r="E31" s="157">
        <v>3.9056109999999999</v>
      </c>
      <c r="F31" s="158">
        <v>1.1076379999999999</v>
      </c>
      <c r="G31" s="158">
        <v>2725.4214769999999</v>
      </c>
      <c r="H31" s="158">
        <v>1774.03058455</v>
      </c>
    </row>
    <row r="32" spans="2:8" ht="24">
      <c r="B32" s="319">
        <v>23</v>
      </c>
      <c r="C32" s="333" t="s">
        <v>698</v>
      </c>
      <c r="D32" s="334"/>
      <c r="E32" s="157">
        <v>3.9056109999999999</v>
      </c>
      <c r="F32" s="158">
        <v>1.1076379999999999</v>
      </c>
      <c r="G32" s="158">
        <v>2725.4214769999999</v>
      </c>
      <c r="H32" s="158">
        <v>1774.03058455</v>
      </c>
    </row>
    <row r="33" spans="2:8" ht="24" customHeight="1">
      <c r="B33" s="319">
        <v>24</v>
      </c>
      <c r="C33" s="323" t="s">
        <v>700</v>
      </c>
      <c r="D33" s="334"/>
      <c r="E33" s="157">
        <v>993.28761599999996</v>
      </c>
      <c r="F33" s="158">
        <v>566.539399</v>
      </c>
      <c r="G33" s="158">
        <v>24217.908679</v>
      </c>
      <c r="H33" s="158">
        <v>22457.363630399999</v>
      </c>
    </row>
    <row r="34" spans="2:8">
      <c r="B34" s="319">
        <v>25</v>
      </c>
      <c r="C34" s="320" t="s">
        <v>701</v>
      </c>
      <c r="D34" s="334"/>
      <c r="E34" s="157">
        <v>0</v>
      </c>
      <c r="F34" s="158">
        <v>0</v>
      </c>
      <c r="G34" s="158">
        <v>0</v>
      </c>
      <c r="H34" s="158">
        <v>0</v>
      </c>
    </row>
    <row r="35" spans="2:8">
      <c r="B35" s="319">
        <v>26</v>
      </c>
      <c r="C35" s="320" t="s">
        <v>702</v>
      </c>
      <c r="D35" s="156"/>
      <c r="E35" s="158">
        <v>748.8963795100002</v>
      </c>
      <c r="F35" s="158">
        <v>0</v>
      </c>
      <c r="G35" s="158">
        <v>1862.4768019999999</v>
      </c>
      <c r="H35" s="158">
        <v>1924.6930605100001</v>
      </c>
    </row>
    <row r="36" spans="2:8">
      <c r="B36" s="319">
        <v>27</v>
      </c>
      <c r="C36" s="323" t="s">
        <v>703</v>
      </c>
      <c r="D36" s="334"/>
      <c r="E36" s="402"/>
      <c r="F36" s="402"/>
      <c r="G36" s="158"/>
      <c r="H36" s="158"/>
    </row>
    <row r="37" spans="2:8" ht="24">
      <c r="B37" s="319">
        <v>28</v>
      </c>
      <c r="C37" s="323" t="s">
        <v>704</v>
      </c>
      <c r="D37" s="334"/>
      <c r="E37" s="157">
        <v>0</v>
      </c>
      <c r="F37" s="158">
        <v>0</v>
      </c>
      <c r="G37" s="158">
        <v>0</v>
      </c>
      <c r="H37" s="158">
        <v>0</v>
      </c>
    </row>
    <row r="38" spans="2:8">
      <c r="B38" s="319">
        <v>29</v>
      </c>
      <c r="C38" s="323" t="s">
        <v>705</v>
      </c>
      <c r="D38" s="327"/>
      <c r="E38" s="157">
        <v>26.075199510000228</v>
      </c>
      <c r="F38" s="157">
        <v>0</v>
      </c>
      <c r="G38" s="157">
        <v>0</v>
      </c>
      <c r="H38" s="158">
        <v>26.075199510000228</v>
      </c>
    </row>
    <row r="39" spans="2:8">
      <c r="B39" s="319">
        <v>30</v>
      </c>
      <c r="C39" s="323" t="s">
        <v>706</v>
      </c>
      <c r="D39" s="327"/>
      <c r="E39" s="157">
        <v>722.82118000000003</v>
      </c>
      <c r="F39" s="157">
        <v>0</v>
      </c>
      <c r="G39" s="157">
        <v>0</v>
      </c>
      <c r="H39" s="158">
        <v>36.141058999999998</v>
      </c>
    </row>
    <row r="40" spans="2:8">
      <c r="B40" s="319">
        <v>31</v>
      </c>
      <c r="C40" s="323" t="s">
        <v>707</v>
      </c>
      <c r="D40" s="327"/>
      <c r="E40" s="157">
        <v>0</v>
      </c>
      <c r="F40" s="157">
        <v>0</v>
      </c>
      <c r="G40" s="157">
        <v>1862.4768019999999</v>
      </c>
      <c r="H40" s="158">
        <v>1862.4768019999999</v>
      </c>
    </row>
    <row r="41" spans="2:8">
      <c r="B41" s="319">
        <v>32</v>
      </c>
      <c r="C41" s="320" t="s">
        <v>708</v>
      </c>
      <c r="D41" s="327"/>
      <c r="E41" s="157">
        <v>0</v>
      </c>
      <c r="F41" s="157">
        <v>0</v>
      </c>
      <c r="G41" s="157">
        <v>11468.229368</v>
      </c>
      <c r="H41" s="158">
        <v>763.0279197000001</v>
      </c>
    </row>
    <row r="42" spans="2:8">
      <c r="B42" s="328">
        <v>33</v>
      </c>
      <c r="C42" s="329" t="s">
        <v>709</v>
      </c>
      <c r="D42" s="335"/>
      <c r="E42" s="335"/>
      <c r="F42" s="335"/>
      <c r="G42" s="335"/>
      <c r="H42" s="330">
        <v>89612.315640570014</v>
      </c>
    </row>
    <row r="43" spans="2:8" ht="13.5" thickBot="1">
      <c r="B43" s="331">
        <v>34</v>
      </c>
      <c r="C43" s="332" t="s">
        <v>710</v>
      </c>
      <c r="D43" s="336"/>
      <c r="E43" s="336"/>
      <c r="F43" s="336"/>
      <c r="G43" s="336"/>
      <c r="H43" s="401">
        <v>1.3274593717443783</v>
      </c>
    </row>
    <row r="44" spans="2:8">
      <c r="B44" s="231"/>
      <c r="C44" s="232"/>
      <c r="D44" s="157"/>
      <c r="E44" s="157"/>
      <c r="F44" s="157"/>
      <c r="G44" s="157"/>
      <c r="H44" s="158"/>
    </row>
    <row r="45" spans="2:8">
      <c r="B45" s="231"/>
      <c r="C45" s="232"/>
      <c r="D45" s="157"/>
      <c r="E45" s="157"/>
      <c r="F45" s="157"/>
      <c r="G45" s="157"/>
      <c r="H45" s="158"/>
    </row>
  </sheetData>
  <mergeCells count="4">
    <mergeCell ref="D2:H2"/>
    <mergeCell ref="B3:C4"/>
    <mergeCell ref="D3:G4"/>
    <mergeCell ref="H3:H5"/>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1E0FC-4504-49AB-8A6A-AC74678E438E}">
  <sheetPr codeName="Ark11"/>
  <dimension ref="B1:S28"/>
  <sheetViews>
    <sheetView showGridLines="0" zoomScaleNormal="100" workbookViewId="0">
      <selection activeCell="H6" sqref="H6"/>
    </sheetView>
  </sheetViews>
  <sheetFormatPr defaultColWidth="9.140625" defaultRowHeight="12.75"/>
  <cols>
    <col min="1" max="1" width="3.7109375" style="20" customWidth="1"/>
    <col min="2" max="2" width="9.140625" style="20"/>
    <col min="3" max="3" width="26" style="20" bestFit="1" customWidth="1"/>
    <col min="4" max="4" width="10.28515625" style="20" bestFit="1" customWidth="1"/>
    <col min="5" max="6" width="13.7109375" style="20" customWidth="1"/>
    <col min="7" max="7" width="9.28515625" style="20" bestFit="1" customWidth="1"/>
    <col min="8" max="9" width="13.7109375" style="20" customWidth="1"/>
    <col min="10" max="10" width="12.7109375" style="20" customWidth="1"/>
    <col min="11" max="12" width="13.7109375" style="20" customWidth="1"/>
    <col min="13" max="13" width="10.28515625" style="20" customWidth="1"/>
    <col min="14" max="15" width="13.7109375" style="20" customWidth="1"/>
    <col min="16" max="16" width="13.28515625" style="20" customWidth="1"/>
    <col min="17" max="18" width="13.140625" style="20" customWidth="1"/>
    <col min="19" max="16384" width="9.140625" style="20"/>
  </cols>
  <sheetData>
    <row r="1" spans="2:19" ht="21" customHeight="1"/>
    <row r="2" spans="2:19" ht="48" customHeight="1">
      <c r="B2" s="521" t="s">
        <v>870</v>
      </c>
      <c r="C2" s="521"/>
      <c r="D2" s="521"/>
      <c r="E2" s="521"/>
      <c r="F2" s="521"/>
      <c r="G2" s="521"/>
      <c r="H2" s="521"/>
      <c r="I2" s="521"/>
      <c r="J2" s="521"/>
    </row>
    <row r="3" spans="2:19" s="132" customFormat="1" ht="32.25" customHeight="1">
      <c r="B3" s="242"/>
      <c r="C3" s="242"/>
      <c r="D3" s="541" t="s">
        <v>371</v>
      </c>
      <c r="E3" s="542"/>
      <c r="F3" s="542"/>
      <c r="G3" s="542"/>
      <c r="H3" s="542"/>
      <c r="I3" s="543"/>
      <c r="J3" s="541" t="s">
        <v>357</v>
      </c>
      <c r="K3" s="542"/>
      <c r="L3" s="542"/>
      <c r="M3" s="542"/>
      <c r="N3" s="542"/>
      <c r="O3" s="543"/>
      <c r="P3" s="544" t="s">
        <v>374</v>
      </c>
      <c r="Q3" s="541" t="s">
        <v>375</v>
      </c>
      <c r="R3" s="542"/>
      <c r="S3" s="280"/>
    </row>
    <row r="4" spans="2:19" s="132" customFormat="1" ht="59.25" customHeight="1">
      <c r="B4" s="242"/>
      <c r="C4" s="243"/>
      <c r="D4" s="547" t="s">
        <v>372</v>
      </c>
      <c r="E4" s="551"/>
      <c r="F4" s="552"/>
      <c r="G4" s="547" t="s">
        <v>373</v>
      </c>
      <c r="H4" s="549"/>
      <c r="I4" s="550"/>
      <c r="J4" s="547" t="s">
        <v>376</v>
      </c>
      <c r="K4" s="549"/>
      <c r="L4" s="550"/>
      <c r="M4" s="547" t="s">
        <v>377</v>
      </c>
      <c r="N4" s="551"/>
      <c r="O4" s="552"/>
      <c r="P4" s="544"/>
      <c r="Q4" s="546" t="s">
        <v>41</v>
      </c>
      <c r="R4" s="547" t="s">
        <v>42</v>
      </c>
      <c r="S4" s="280"/>
    </row>
    <row r="5" spans="2:19" s="132" customFormat="1" ht="27" customHeight="1">
      <c r="B5" s="553" t="s">
        <v>1076</v>
      </c>
      <c r="C5" s="554"/>
      <c r="D5" s="283"/>
      <c r="E5" s="244" t="s">
        <v>378</v>
      </c>
      <c r="F5" s="281" t="s">
        <v>379</v>
      </c>
      <c r="G5" s="244"/>
      <c r="H5" s="281" t="s">
        <v>379</v>
      </c>
      <c r="I5" s="281" t="s">
        <v>380</v>
      </c>
      <c r="J5" s="244"/>
      <c r="K5" s="281" t="s">
        <v>378</v>
      </c>
      <c r="L5" s="281" t="s">
        <v>379</v>
      </c>
      <c r="M5" s="283"/>
      <c r="N5" s="282" t="s">
        <v>379</v>
      </c>
      <c r="O5" s="283" t="s">
        <v>380</v>
      </c>
      <c r="P5" s="545"/>
      <c r="Q5" s="545"/>
      <c r="R5" s="548"/>
    </row>
    <row r="6" spans="2:19" s="132" customFormat="1" ht="36">
      <c r="B6" s="287" t="s">
        <v>534</v>
      </c>
      <c r="C6" s="286" t="s">
        <v>542</v>
      </c>
      <c r="D6" s="289">
        <v>23603200831.044498</v>
      </c>
      <c r="E6" s="289">
        <v>23603200831.044498</v>
      </c>
      <c r="F6" s="290"/>
      <c r="G6" s="290"/>
      <c r="H6" s="289"/>
      <c r="I6" s="290"/>
      <c r="J6" s="502">
        <v>10000000.0001</v>
      </c>
      <c r="K6" s="290">
        <v>10000000.0001</v>
      </c>
      <c r="L6" s="290"/>
      <c r="M6" s="289"/>
      <c r="N6" s="290"/>
      <c r="O6" s="290"/>
      <c r="P6" s="290"/>
      <c r="Q6" s="289"/>
      <c r="R6" s="290"/>
    </row>
    <row r="7" spans="2:19" s="132" customFormat="1">
      <c r="B7" s="284" t="s">
        <v>535</v>
      </c>
      <c r="C7" s="205" t="s">
        <v>45</v>
      </c>
      <c r="D7" s="212">
        <v>90631100384.710037</v>
      </c>
      <c r="E7" s="212">
        <v>83096395375.760941</v>
      </c>
      <c r="F7" s="213">
        <v>7534705008.9491005</v>
      </c>
      <c r="G7" s="213">
        <v>1353536588.6797879</v>
      </c>
      <c r="H7" s="212">
        <v>32113090.440000001</v>
      </c>
      <c r="I7" s="213">
        <v>1318170350.6944878</v>
      </c>
      <c r="J7" s="212">
        <v>1071355741.0294003</v>
      </c>
      <c r="K7" s="213">
        <v>356675735.94420004</v>
      </c>
      <c r="L7" s="213">
        <v>714680005.08520019</v>
      </c>
      <c r="M7" s="212">
        <v>723829846.88060009</v>
      </c>
      <c r="N7" s="213">
        <v>15318067.667400001</v>
      </c>
      <c r="O7" s="213">
        <v>708304651.29250002</v>
      </c>
      <c r="P7" s="213">
        <v>0</v>
      </c>
      <c r="Q7" s="212">
        <v>26393911302.661186</v>
      </c>
      <c r="R7" s="213">
        <v>353171387.05449998</v>
      </c>
    </row>
    <row r="8" spans="2:19">
      <c r="B8" s="285" t="s">
        <v>536</v>
      </c>
      <c r="C8" s="207" t="s">
        <v>364</v>
      </c>
      <c r="D8" s="214">
        <v>0</v>
      </c>
      <c r="E8" s="214">
        <v>0</v>
      </c>
      <c r="F8" s="215">
        <v>0</v>
      </c>
      <c r="G8" s="215">
        <v>0</v>
      </c>
      <c r="H8" s="214">
        <v>0</v>
      </c>
      <c r="I8" s="215">
        <v>0</v>
      </c>
      <c r="J8" s="214">
        <v>0</v>
      </c>
      <c r="K8" s="215">
        <v>0</v>
      </c>
      <c r="L8" s="215">
        <v>0</v>
      </c>
      <c r="M8" s="214">
        <v>0</v>
      </c>
      <c r="N8" s="215">
        <v>0</v>
      </c>
      <c r="O8" s="215">
        <v>0</v>
      </c>
      <c r="P8" s="215">
        <v>0</v>
      </c>
      <c r="Q8" s="214">
        <v>0</v>
      </c>
      <c r="R8" s="215">
        <v>0</v>
      </c>
    </row>
    <row r="9" spans="2:19">
      <c r="B9" s="285" t="s">
        <v>537</v>
      </c>
      <c r="C9" s="207" t="s">
        <v>365</v>
      </c>
      <c r="D9" s="214">
        <v>528889425.23000002</v>
      </c>
      <c r="E9" s="214">
        <v>528889425.23000002</v>
      </c>
      <c r="F9" s="215">
        <v>0</v>
      </c>
      <c r="G9" s="215">
        <v>0</v>
      </c>
      <c r="H9" s="214">
        <v>0</v>
      </c>
      <c r="I9" s="215">
        <v>0</v>
      </c>
      <c r="J9" s="214">
        <v>58589.106299999999</v>
      </c>
      <c r="K9" s="215">
        <v>58589.106299999999</v>
      </c>
      <c r="L9" s="215">
        <v>0</v>
      </c>
      <c r="M9" s="214">
        <v>0</v>
      </c>
      <c r="N9" s="215">
        <v>0</v>
      </c>
      <c r="O9" s="215">
        <v>0</v>
      </c>
      <c r="P9" s="215">
        <v>0</v>
      </c>
      <c r="Q9" s="214">
        <v>29975071.236200001</v>
      </c>
      <c r="R9" s="215">
        <v>0</v>
      </c>
    </row>
    <row r="10" spans="2:19">
      <c r="B10" s="285" t="s">
        <v>538</v>
      </c>
      <c r="C10" s="207" t="s">
        <v>32</v>
      </c>
      <c r="D10" s="214">
        <v>693436574.37759995</v>
      </c>
      <c r="E10" s="214">
        <v>693436574.37759995</v>
      </c>
      <c r="F10" s="215">
        <v>0</v>
      </c>
      <c r="G10" s="215">
        <v>0</v>
      </c>
      <c r="H10" s="214">
        <v>0</v>
      </c>
      <c r="I10" s="215">
        <v>0</v>
      </c>
      <c r="J10" s="214">
        <v>0</v>
      </c>
      <c r="K10" s="215">
        <v>0</v>
      </c>
      <c r="L10" s="215">
        <v>0</v>
      </c>
      <c r="M10" s="214">
        <v>0</v>
      </c>
      <c r="N10" s="215">
        <v>0</v>
      </c>
      <c r="O10" s="215">
        <v>0</v>
      </c>
      <c r="P10" s="215">
        <v>0</v>
      </c>
      <c r="Q10" s="214">
        <v>0</v>
      </c>
      <c r="R10" s="215">
        <v>0</v>
      </c>
    </row>
    <row r="11" spans="2:19">
      <c r="B11" s="285" t="s">
        <v>539</v>
      </c>
      <c r="C11" s="207" t="s">
        <v>366</v>
      </c>
      <c r="D11" s="214">
        <v>21740435263.203403</v>
      </c>
      <c r="E11" s="214">
        <v>20966900743.971203</v>
      </c>
      <c r="F11" s="215">
        <v>773534519.23219967</v>
      </c>
      <c r="G11" s="215">
        <v>73353164.543080002</v>
      </c>
      <c r="H11" s="214">
        <v>6517458.3200000003</v>
      </c>
      <c r="I11" s="215">
        <v>66835638.75308001</v>
      </c>
      <c r="J11" s="214">
        <v>67996739.963700026</v>
      </c>
      <c r="K11" s="215">
        <v>38608231.535000011</v>
      </c>
      <c r="L11" s="215">
        <v>29388508.428700015</v>
      </c>
      <c r="M11" s="214">
        <v>35645822.681700006</v>
      </c>
      <c r="N11" s="215">
        <v>3735132.2851</v>
      </c>
      <c r="O11" s="215">
        <v>31910690.396600008</v>
      </c>
      <c r="P11" s="215">
        <v>0</v>
      </c>
      <c r="Q11" s="214">
        <v>10679658113.187099</v>
      </c>
      <c r="R11" s="215">
        <v>8490051.8077000007</v>
      </c>
    </row>
    <row r="12" spans="2:19" ht="12.75" customHeight="1">
      <c r="B12" s="285" t="s">
        <v>540</v>
      </c>
      <c r="C12" s="207" t="s">
        <v>367</v>
      </c>
      <c r="D12" s="214">
        <v>54089610648.048721</v>
      </c>
      <c r="E12" s="214">
        <v>48106600931.156723</v>
      </c>
      <c r="F12" s="215">
        <v>5983009716.8920012</v>
      </c>
      <c r="G12" s="215">
        <v>1095900836.22223</v>
      </c>
      <c r="H12" s="214">
        <v>16425513.93</v>
      </c>
      <c r="I12" s="215">
        <v>1076629869.4922299</v>
      </c>
      <c r="J12" s="214">
        <v>763647880.11590028</v>
      </c>
      <c r="K12" s="215">
        <v>251482862.22240007</v>
      </c>
      <c r="L12" s="215">
        <v>512165017.89350021</v>
      </c>
      <c r="M12" s="214">
        <v>593832325.19300008</v>
      </c>
      <c r="N12" s="215">
        <v>5339872.5449000001</v>
      </c>
      <c r="O12" s="215">
        <v>588285745.78040004</v>
      </c>
      <c r="P12" s="215">
        <v>0</v>
      </c>
      <c r="Q12" s="214">
        <v>10170387795.968597</v>
      </c>
      <c r="R12" s="215">
        <v>259315529.78639999</v>
      </c>
    </row>
    <row r="13" spans="2:19" ht="12.75" customHeight="1">
      <c r="B13" s="285" t="s">
        <v>541</v>
      </c>
      <c r="C13" s="288" t="s">
        <v>381</v>
      </c>
      <c r="D13" s="214">
        <v>43093816674.913376</v>
      </c>
      <c r="E13" s="214">
        <v>37611650580.602081</v>
      </c>
      <c r="F13" s="215">
        <v>5482166094.3112955</v>
      </c>
      <c r="G13" s="215">
        <v>1095900836.22223</v>
      </c>
      <c r="H13" s="214">
        <v>16425513.93</v>
      </c>
      <c r="I13" s="215">
        <v>1076629869.4922299</v>
      </c>
      <c r="J13" s="214">
        <v>704696559.48440027</v>
      </c>
      <c r="K13" s="215">
        <v>212215049.90010005</v>
      </c>
      <c r="L13" s="215">
        <v>492481509.58430016</v>
      </c>
      <c r="M13" s="214">
        <v>593832325.19300008</v>
      </c>
      <c r="N13" s="215">
        <v>5339872.5449000001</v>
      </c>
      <c r="O13" s="215">
        <v>588285745.78040004</v>
      </c>
      <c r="P13" s="215">
        <v>0</v>
      </c>
      <c r="Q13" s="214">
        <v>8756632309.7163906</v>
      </c>
      <c r="R13" s="215">
        <v>259315529.78639999</v>
      </c>
    </row>
    <row r="14" spans="2:19" ht="12.75" customHeight="1">
      <c r="B14" s="285" t="s">
        <v>543</v>
      </c>
      <c r="C14" s="207" t="s">
        <v>368</v>
      </c>
      <c r="D14" s="214">
        <v>13578728473.850306</v>
      </c>
      <c r="E14" s="214">
        <v>12800567701.025406</v>
      </c>
      <c r="F14" s="215">
        <v>778160772.82489967</v>
      </c>
      <c r="G14" s="215">
        <v>184282587.91447785</v>
      </c>
      <c r="H14" s="214">
        <v>9170118.1900000013</v>
      </c>
      <c r="I14" s="215">
        <v>174704842.44917798</v>
      </c>
      <c r="J14" s="214">
        <v>239652531.84349996</v>
      </c>
      <c r="K14" s="215">
        <v>66526053.080499969</v>
      </c>
      <c r="L14" s="215">
        <v>173126478.76299998</v>
      </c>
      <c r="M14" s="214">
        <v>94351699.005900025</v>
      </c>
      <c r="N14" s="215">
        <v>6243062.8374000005</v>
      </c>
      <c r="O14" s="215">
        <v>88108215.115500003</v>
      </c>
      <c r="P14" s="215">
        <v>0</v>
      </c>
      <c r="Q14" s="214">
        <v>5513890322.269289</v>
      </c>
      <c r="R14" s="215">
        <v>85365805.460399985</v>
      </c>
    </row>
    <row r="15" spans="2:19">
      <c r="B15" s="284" t="s">
        <v>544</v>
      </c>
      <c r="C15" s="205" t="s">
        <v>39</v>
      </c>
      <c r="D15" s="212">
        <v>0</v>
      </c>
      <c r="E15" s="212">
        <v>0</v>
      </c>
      <c r="F15" s="213">
        <v>0</v>
      </c>
      <c r="G15" s="213">
        <v>0</v>
      </c>
      <c r="H15" s="212">
        <v>0</v>
      </c>
      <c r="I15" s="213">
        <v>0</v>
      </c>
      <c r="J15" s="212">
        <v>0</v>
      </c>
      <c r="K15" s="213">
        <v>0</v>
      </c>
      <c r="L15" s="213">
        <v>0</v>
      </c>
      <c r="M15" s="212">
        <v>0</v>
      </c>
      <c r="N15" s="213">
        <v>0</v>
      </c>
      <c r="O15" s="213">
        <v>0</v>
      </c>
      <c r="P15" s="213">
        <v>0</v>
      </c>
      <c r="Q15" s="212">
        <v>0</v>
      </c>
      <c r="R15" s="213">
        <v>0</v>
      </c>
    </row>
    <row r="16" spans="2:19">
      <c r="B16" s="206">
        <v>100</v>
      </c>
      <c r="C16" s="207" t="s">
        <v>364</v>
      </c>
      <c r="D16" s="214">
        <v>0</v>
      </c>
      <c r="E16" s="214">
        <v>0</v>
      </c>
      <c r="F16" s="215">
        <v>0</v>
      </c>
      <c r="G16" s="215">
        <v>0</v>
      </c>
      <c r="H16" s="214">
        <v>0</v>
      </c>
      <c r="I16" s="215">
        <v>0</v>
      </c>
      <c r="J16" s="214">
        <v>0</v>
      </c>
      <c r="K16" s="215">
        <v>0</v>
      </c>
      <c r="L16" s="215">
        <v>0</v>
      </c>
      <c r="M16" s="214">
        <v>0</v>
      </c>
      <c r="N16" s="215">
        <v>0</v>
      </c>
      <c r="O16" s="215">
        <v>0</v>
      </c>
      <c r="P16" s="215">
        <v>0</v>
      </c>
      <c r="Q16" s="214">
        <v>0</v>
      </c>
      <c r="R16" s="215">
        <v>0</v>
      </c>
    </row>
    <row r="17" spans="2:18">
      <c r="B17" s="206">
        <v>110</v>
      </c>
      <c r="C17" s="207" t="s">
        <v>365</v>
      </c>
      <c r="D17" s="214">
        <v>0</v>
      </c>
      <c r="E17" s="214">
        <v>0</v>
      </c>
      <c r="F17" s="215">
        <v>0</v>
      </c>
      <c r="G17" s="215">
        <v>0</v>
      </c>
      <c r="H17" s="214">
        <v>0</v>
      </c>
      <c r="I17" s="215">
        <v>0</v>
      </c>
      <c r="J17" s="214">
        <v>0</v>
      </c>
      <c r="K17" s="215">
        <v>0</v>
      </c>
      <c r="L17" s="215">
        <v>0</v>
      </c>
      <c r="M17" s="214">
        <v>0</v>
      </c>
      <c r="N17" s="215">
        <v>0</v>
      </c>
      <c r="O17" s="215">
        <v>0</v>
      </c>
      <c r="P17" s="215">
        <v>0</v>
      </c>
      <c r="Q17" s="214">
        <v>0</v>
      </c>
      <c r="R17" s="215">
        <v>0</v>
      </c>
    </row>
    <row r="18" spans="2:18">
      <c r="B18" s="206">
        <v>120</v>
      </c>
      <c r="C18" s="207" t="s">
        <v>32</v>
      </c>
      <c r="D18" s="214">
        <v>0</v>
      </c>
      <c r="E18" s="214">
        <v>0</v>
      </c>
      <c r="F18" s="215">
        <v>0</v>
      </c>
      <c r="G18" s="215">
        <v>0</v>
      </c>
      <c r="H18" s="214">
        <v>0</v>
      </c>
      <c r="I18" s="215">
        <v>0</v>
      </c>
      <c r="J18" s="214">
        <v>0</v>
      </c>
      <c r="K18" s="215">
        <v>0</v>
      </c>
      <c r="L18" s="215">
        <v>0</v>
      </c>
      <c r="M18" s="214">
        <v>0</v>
      </c>
      <c r="N18" s="215">
        <v>0</v>
      </c>
      <c r="O18" s="215">
        <v>0</v>
      </c>
      <c r="P18" s="215">
        <v>0</v>
      </c>
      <c r="Q18" s="214">
        <v>0</v>
      </c>
      <c r="R18" s="215">
        <v>0</v>
      </c>
    </row>
    <row r="19" spans="2:18">
      <c r="B19" s="206">
        <v>130</v>
      </c>
      <c r="C19" s="207" t="s">
        <v>366</v>
      </c>
      <c r="D19" s="214">
        <v>0</v>
      </c>
      <c r="E19" s="214">
        <v>0</v>
      </c>
      <c r="F19" s="215">
        <v>0</v>
      </c>
      <c r="G19" s="215">
        <v>0</v>
      </c>
      <c r="H19" s="214">
        <v>0</v>
      </c>
      <c r="I19" s="215">
        <v>0</v>
      </c>
      <c r="J19" s="214">
        <v>0</v>
      </c>
      <c r="K19" s="215">
        <v>0</v>
      </c>
      <c r="L19" s="215">
        <v>0</v>
      </c>
      <c r="M19" s="214">
        <v>0</v>
      </c>
      <c r="N19" s="215">
        <v>0</v>
      </c>
      <c r="O19" s="215">
        <v>0</v>
      </c>
      <c r="P19" s="215">
        <v>0</v>
      </c>
      <c r="Q19" s="214">
        <v>0</v>
      </c>
      <c r="R19" s="215">
        <v>0</v>
      </c>
    </row>
    <row r="20" spans="2:18">
      <c r="B20" s="206">
        <v>140</v>
      </c>
      <c r="C20" s="207" t="s">
        <v>367</v>
      </c>
      <c r="D20" s="214">
        <v>0</v>
      </c>
      <c r="E20" s="214">
        <v>0</v>
      </c>
      <c r="F20" s="215">
        <v>0</v>
      </c>
      <c r="G20" s="215">
        <v>0</v>
      </c>
      <c r="H20" s="214">
        <v>0</v>
      </c>
      <c r="I20" s="215">
        <v>0</v>
      </c>
      <c r="J20" s="214">
        <v>0</v>
      </c>
      <c r="K20" s="215">
        <v>0</v>
      </c>
      <c r="L20" s="215">
        <v>0</v>
      </c>
      <c r="M20" s="214">
        <v>0</v>
      </c>
      <c r="N20" s="215">
        <v>0</v>
      </c>
      <c r="O20" s="215">
        <v>0</v>
      </c>
      <c r="P20" s="215">
        <v>0</v>
      </c>
      <c r="Q20" s="214">
        <v>0</v>
      </c>
      <c r="R20" s="215">
        <v>0</v>
      </c>
    </row>
    <row r="21" spans="2:18">
      <c r="B21" s="204">
        <v>150</v>
      </c>
      <c r="C21" s="205" t="s">
        <v>46</v>
      </c>
      <c r="D21" s="212">
        <v>70605849781.327499</v>
      </c>
      <c r="E21" s="212">
        <v>67312444771.357704</v>
      </c>
      <c r="F21" s="213">
        <v>3293405009.9698</v>
      </c>
      <c r="G21" s="213">
        <v>340353702.89129996</v>
      </c>
      <c r="H21" s="212">
        <v>10227158.59</v>
      </c>
      <c r="I21" s="213">
        <v>328327446.8549</v>
      </c>
      <c r="J21" s="212">
        <v>95957607.596300006</v>
      </c>
      <c r="K21" s="213">
        <v>26489444.305300001</v>
      </c>
      <c r="L21" s="213">
        <v>69468163.291000009</v>
      </c>
      <c r="M21" s="212">
        <v>124181434.33400002</v>
      </c>
      <c r="N21" s="213">
        <v>1453568.94</v>
      </c>
      <c r="O21" s="213">
        <v>67181602.524900004</v>
      </c>
      <c r="P21" s="614"/>
      <c r="Q21" s="212">
        <v>0</v>
      </c>
      <c r="R21" s="213">
        <v>0</v>
      </c>
    </row>
    <row r="22" spans="2:18">
      <c r="B22" s="206">
        <v>106</v>
      </c>
      <c r="C22" s="207" t="s">
        <v>364</v>
      </c>
      <c r="D22" s="214">
        <v>0</v>
      </c>
      <c r="E22" s="214">
        <v>0</v>
      </c>
      <c r="F22" s="215">
        <v>0</v>
      </c>
      <c r="G22" s="215">
        <v>0</v>
      </c>
      <c r="H22" s="214">
        <v>0</v>
      </c>
      <c r="I22" s="215">
        <v>0</v>
      </c>
      <c r="J22" s="214">
        <v>0</v>
      </c>
      <c r="K22" s="215">
        <v>0</v>
      </c>
      <c r="L22" s="215">
        <v>0</v>
      </c>
      <c r="M22" s="214">
        <v>69468163.291000009</v>
      </c>
      <c r="N22" s="215">
        <v>0</v>
      </c>
      <c r="O22" s="215">
        <v>0</v>
      </c>
      <c r="P22" s="615"/>
      <c r="Q22" s="214">
        <v>0</v>
      </c>
      <c r="R22" s="215">
        <v>0</v>
      </c>
    </row>
    <row r="23" spans="2:18">
      <c r="B23" s="206">
        <v>170</v>
      </c>
      <c r="C23" s="207" t="s">
        <v>365</v>
      </c>
      <c r="D23" s="214">
        <v>115661838.59</v>
      </c>
      <c r="E23" s="214">
        <v>115661838.59</v>
      </c>
      <c r="F23" s="215">
        <v>0</v>
      </c>
      <c r="G23" s="215">
        <v>0</v>
      </c>
      <c r="H23" s="214">
        <v>0</v>
      </c>
      <c r="I23" s="215">
        <v>0</v>
      </c>
      <c r="J23" s="214">
        <v>95239.950400000016</v>
      </c>
      <c r="K23" s="215">
        <v>95239.950400000016</v>
      </c>
      <c r="L23" s="215">
        <v>0</v>
      </c>
      <c r="M23" s="214">
        <v>0</v>
      </c>
      <c r="N23" s="215">
        <v>0</v>
      </c>
      <c r="O23" s="215">
        <v>0</v>
      </c>
      <c r="P23" s="615"/>
      <c r="Q23" s="214">
        <v>0</v>
      </c>
      <c r="R23" s="215">
        <v>0</v>
      </c>
    </row>
    <row r="24" spans="2:18">
      <c r="B24" s="206">
        <v>180</v>
      </c>
      <c r="C24" s="207" t="s">
        <v>32</v>
      </c>
      <c r="D24" s="214">
        <v>0</v>
      </c>
      <c r="E24" s="214">
        <v>0</v>
      </c>
      <c r="F24" s="215">
        <v>0</v>
      </c>
      <c r="G24" s="215">
        <v>0</v>
      </c>
      <c r="H24" s="214">
        <v>0</v>
      </c>
      <c r="I24" s="215">
        <v>0</v>
      </c>
      <c r="J24" s="214">
        <v>0</v>
      </c>
      <c r="K24" s="215">
        <v>0</v>
      </c>
      <c r="L24" s="215">
        <v>0</v>
      </c>
      <c r="M24" s="214">
        <v>0</v>
      </c>
      <c r="N24" s="215">
        <v>0</v>
      </c>
      <c r="O24" s="215">
        <v>0</v>
      </c>
      <c r="P24" s="615"/>
      <c r="Q24" s="214">
        <v>0</v>
      </c>
      <c r="R24" s="215">
        <v>0</v>
      </c>
    </row>
    <row r="25" spans="2:18">
      <c r="B25" s="206">
        <v>190</v>
      </c>
      <c r="C25" s="207" t="s">
        <v>366</v>
      </c>
      <c r="D25" s="214">
        <v>8174796400.2178001</v>
      </c>
      <c r="E25" s="214">
        <v>8019470816.1898003</v>
      </c>
      <c r="F25" s="215">
        <v>155325584.028</v>
      </c>
      <c r="G25" s="215">
        <v>17367873.688000001</v>
      </c>
      <c r="H25" s="214">
        <v>0</v>
      </c>
      <c r="I25" s="215">
        <v>17367873.688000001</v>
      </c>
      <c r="J25" s="214">
        <v>3495937.8506</v>
      </c>
      <c r="K25" s="215">
        <v>2124420.0664000004</v>
      </c>
      <c r="L25" s="215">
        <v>1371517.7842000001</v>
      </c>
      <c r="M25" s="214">
        <v>0</v>
      </c>
      <c r="N25" s="215">
        <v>89115.99</v>
      </c>
      <c r="O25" s="215">
        <v>304446.71529999998</v>
      </c>
      <c r="P25" s="615"/>
      <c r="Q25" s="214">
        <v>0</v>
      </c>
      <c r="R25" s="215">
        <v>0</v>
      </c>
    </row>
    <row r="26" spans="2:18">
      <c r="B26" s="206">
        <v>200</v>
      </c>
      <c r="C26" s="207" t="s">
        <v>367</v>
      </c>
      <c r="D26" s="214">
        <v>46648973588.924309</v>
      </c>
      <c r="E26" s="214">
        <v>43953314860.756508</v>
      </c>
      <c r="F26" s="215">
        <v>2695658728.1677999</v>
      </c>
      <c r="G26" s="215">
        <v>260703455.9632</v>
      </c>
      <c r="H26" s="214">
        <v>8771365.75</v>
      </c>
      <c r="I26" s="215">
        <v>250287345.88680002</v>
      </c>
      <c r="J26" s="214">
        <v>71433345.3917</v>
      </c>
      <c r="K26" s="215">
        <v>18091592.1329</v>
      </c>
      <c r="L26" s="215">
        <v>53341753.258800007</v>
      </c>
      <c r="M26" s="214">
        <v>1371517.7842000001</v>
      </c>
      <c r="N26" s="215">
        <v>1054135.6299999999</v>
      </c>
      <c r="O26" s="215">
        <v>56603488.087499999</v>
      </c>
      <c r="P26" s="615"/>
      <c r="Q26" s="214">
        <v>0</v>
      </c>
      <c r="R26" s="215">
        <v>0</v>
      </c>
    </row>
    <row r="27" spans="2:18">
      <c r="B27" s="206">
        <v>210</v>
      </c>
      <c r="C27" s="207" t="s">
        <v>368</v>
      </c>
      <c r="D27" s="214">
        <v>15666417953.595394</v>
      </c>
      <c r="E27" s="214">
        <v>15223997255.821394</v>
      </c>
      <c r="F27" s="215">
        <v>442420697.77400017</v>
      </c>
      <c r="G27" s="215">
        <v>62282373.240099996</v>
      </c>
      <c r="H27" s="214">
        <v>1455792.8399999999</v>
      </c>
      <c r="I27" s="215">
        <v>60672227.280099988</v>
      </c>
      <c r="J27" s="214">
        <v>20933084.403600004</v>
      </c>
      <c r="K27" s="215">
        <v>6178192.1556000011</v>
      </c>
      <c r="L27" s="215">
        <v>14754892.248000003</v>
      </c>
      <c r="M27" s="214">
        <v>53341753.258800007</v>
      </c>
      <c r="N27" s="215">
        <v>310317.32</v>
      </c>
      <c r="O27" s="215">
        <v>10273667.722099999</v>
      </c>
      <c r="P27" s="615"/>
      <c r="Q27" s="214">
        <v>0</v>
      </c>
      <c r="R27" s="215">
        <v>0</v>
      </c>
    </row>
    <row r="28" spans="2:18">
      <c r="B28" s="204">
        <v>220</v>
      </c>
      <c r="C28" s="205" t="s">
        <v>6</v>
      </c>
      <c r="D28" s="212">
        <v>161236950166.03754</v>
      </c>
      <c r="E28" s="212">
        <v>150408840147.11865</v>
      </c>
      <c r="F28" s="213">
        <v>10828110018.9189</v>
      </c>
      <c r="G28" s="213">
        <v>1693890291.5710878</v>
      </c>
      <c r="H28" s="212">
        <v>42340249.030000001</v>
      </c>
      <c r="I28" s="213">
        <v>1646497797.5493879</v>
      </c>
      <c r="J28" s="212">
        <v>1167313348.6257005</v>
      </c>
      <c r="K28" s="213">
        <v>383165180.24950004</v>
      </c>
      <c r="L28" s="213">
        <v>784148168.3762002</v>
      </c>
      <c r="M28" s="212">
        <v>848011281.21460009</v>
      </c>
      <c r="N28" s="213">
        <v>16771636.6074</v>
      </c>
      <c r="O28" s="213">
        <v>775486253.81739998</v>
      </c>
      <c r="P28" s="213">
        <v>0</v>
      </c>
      <c r="Q28" s="212">
        <v>26393911302.661186</v>
      </c>
      <c r="R28" s="213">
        <v>353171387.05449998</v>
      </c>
    </row>
  </sheetData>
  <mergeCells count="12">
    <mergeCell ref="B2:J2"/>
    <mergeCell ref="D3:I3"/>
    <mergeCell ref="J3:O3"/>
    <mergeCell ref="P3:P5"/>
    <mergeCell ref="Q3:R3"/>
    <mergeCell ref="Q4:Q5"/>
    <mergeCell ref="R4:R5"/>
    <mergeCell ref="J4:L4"/>
    <mergeCell ref="M4:O4"/>
    <mergeCell ref="G4:I4"/>
    <mergeCell ref="D4:F4"/>
    <mergeCell ref="B5:C5"/>
  </mergeCells>
  <pageMargins left="0.7" right="0.7" top="0.75" bottom="0.75" header="0.3" footer="0.3"/>
  <ignoredErrors>
    <ignoredError sqref="B6:B27" numberStoredAsText="1"/>
  </ignoredError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C3160-9418-4CA9-A494-D688AD2BF550}">
  <sheetPr codeName="Ark12"/>
  <dimension ref="B1:J7"/>
  <sheetViews>
    <sheetView workbookViewId="0">
      <selection activeCell="D13" sqref="D13"/>
    </sheetView>
  </sheetViews>
  <sheetFormatPr defaultColWidth="9.140625" defaultRowHeight="12.75"/>
  <cols>
    <col min="1" max="1" width="3.7109375" style="2" customWidth="1"/>
    <col min="2" max="2" width="5.7109375" style="3" customWidth="1"/>
    <col min="3" max="3" width="37.7109375" style="2" customWidth="1"/>
    <col min="4" max="5" width="13" style="2" customWidth="1"/>
    <col min="6" max="6" width="21" style="2" customWidth="1"/>
    <col min="7" max="9" width="13" style="2" customWidth="1"/>
    <col min="10" max="16384" width="9.140625" style="2"/>
  </cols>
  <sheetData>
    <row r="1" spans="2:10" ht="21" customHeight="1"/>
    <row r="2" spans="2:10" ht="48" customHeight="1">
      <c r="B2" s="521" t="s">
        <v>533</v>
      </c>
      <c r="C2" s="521"/>
      <c r="D2" s="521"/>
      <c r="E2" s="521"/>
      <c r="F2" s="521"/>
      <c r="G2" s="521"/>
      <c r="H2" s="521"/>
      <c r="I2" s="521"/>
      <c r="J2" s="521"/>
    </row>
    <row r="3" spans="2:10">
      <c r="B3" s="28"/>
      <c r="C3" s="10"/>
      <c r="D3" s="555" t="s">
        <v>33</v>
      </c>
      <c r="E3" s="555"/>
      <c r="F3" s="555"/>
      <c r="G3" s="555"/>
      <c r="H3" s="555"/>
      <c r="I3" s="555"/>
    </row>
    <row r="4" spans="2:10" ht="32.25" customHeight="1">
      <c r="B4" s="15" t="s">
        <v>1076</v>
      </c>
      <c r="C4" s="10"/>
      <c r="D4" s="28" t="s">
        <v>34</v>
      </c>
      <c r="E4" s="28" t="s">
        <v>35</v>
      </c>
      <c r="F4" s="28" t="s">
        <v>36</v>
      </c>
      <c r="G4" s="28" t="s">
        <v>37</v>
      </c>
      <c r="H4" s="28" t="s">
        <v>38</v>
      </c>
      <c r="I4" s="28" t="s">
        <v>6</v>
      </c>
    </row>
    <row r="5" spans="2:10">
      <c r="B5" s="18">
        <v>1</v>
      </c>
      <c r="C5" s="262" t="s">
        <v>45</v>
      </c>
      <c r="D5" s="291">
        <v>97675.395045535028</v>
      </c>
      <c r="E5" s="291">
        <v>59880.177865303631</v>
      </c>
      <c r="F5" s="291">
        <v>14585.638128609478</v>
      </c>
      <c r="G5" s="291">
        <v>22829.193428195322</v>
      </c>
      <c r="H5" s="291">
        <v>1833.8656040851299</v>
      </c>
      <c r="I5" s="291">
        <v>196804.27007172859</v>
      </c>
    </row>
    <row r="6" spans="2:10">
      <c r="B6" s="18">
        <v>2</v>
      </c>
      <c r="C6" s="262" t="s">
        <v>39</v>
      </c>
      <c r="D6" s="616"/>
      <c r="E6" s="616"/>
      <c r="F6" s="616"/>
      <c r="G6" s="616"/>
      <c r="H6" s="616"/>
      <c r="I6" s="616">
        <v>0</v>
      </c>
    </row>
    <row r="7" spans="2:10">
      <c r="B7" s="19">
        <v>3</v>
      </c>
      <c r="C7" s="13" t="s">
        <v>6</v>
      </c>
      <c r="D7" s="292">
        <v>97675.395045535028</v>
      </c>
      <c r="E7" s="292">
        <v>59880.177865303631</v>
      </c>
      <c r="F7" s="292">
        <v>14585.638128609478</v>
      </c>
      <c r="G7" s="292">
        <v>22829.193428195322</v>
      </c>
      <c r="H7" s="292">
        <v>1833.8656040851299</v>
      </c>
      <c r="I7" s="292">
        <v>196804.27007172859</v>
      </c>
    </row>
  </sheetData>
  <mergeCells count="2">
    <mergeCell ref="B2:J2"/>
    <mergeCell ref="D3:I3"/>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BB435-2886-4071-870F-CB14CC46961E}">
  <sheetPr codeName="Ark15"/>
  <dimension ref="B1:K19"/>
  <sheetViews>
    <sheetView showGridLines="0" zoomScaleNormal="100" workbookViewId="0">
      <selection activeCell="K24" sqref="K24"/>
    </sheetView>
  </sheetViews>
  <sheetFormatPr defaultColWidth="9.140625" defaultRowHeight="12.75"/>
  <cols>
    <col min="1" max="1" width="3.7109375" style="20" customWidth="1"/>
    <col min="2" max="2" width="9.140625" style="20"/>
    <col min="3" max="3" width="28.85546875" style="20" customWidth="1"/>
    <col min="4" max="4" width="10.28515625" style="20" bestFit="1" customWidth="1"/>
    <col min="5" max="5" width="17.85546875" style="20" customWidth="1"/>
    <col min="6" max="7" width="12.7109375" style="20" customWidth="1"/>
    <col min="8" max="8" width="16.85546875" style="20" customWidth="1"/>
    <col min="9" max="9" width="20.7109375" style="20" customWidth="1"/>
    <col min="10" max="10" width="12.7109375" style="20" customWidth="1"/>
    <col min="11" max="11" width="35.7109375" style="20" customWidth="1"/>
    <col min="12" max="12" width="12.5703125" style="20" customWidth="1"/>
    <col min="13" max="13" width="10.28515625" style="20" customWidth="1"/>
    <col min="14" max="14" width="18.42578125" style="20" customWidth="1"/>
    <col min="15" max="15" width="15.5703125" style="20" customWidth="1"/>
    <col min="16" max="16" width="13.28515625" style="20" customWidth="1"/>
    <col min="17" max="18" width="13.140625" style="20" customWidth="1"/>
    <col min="19" max="16384" width="9.140625" style="20"/>
  </cols>
  <sheetData>
    <row r="1" spans="2:11" ht="21" customHeight="1"/>
    <row r="2" spans="2:11" ht="48" customHeight="1">
      <c r="B2" s="521" t="s">
        <v>528</v>
      </c>
      <c r="C2" s="521"/>
      <c r="D2" s="521"/>
      <c r="E2" s="521"/>
      <c r="F2" s="521"/>
      <c r="G2" s="521"/>
      <c r="H2" s="521"/>
      <c r="I2" s="521"/>
      <c r="J2" s="521"/>
    </row>
    <row r="3" spans="2:11" s="132" customFormat="1" ht="57.75" customHeight="1">
      <c r="B3" s="561" t="s">
        <v>1076</v>
      </c>
      <c r="C3" s="562"/>
      <c r="D3" s="566" t="s">
        <v>356</v>
      </c>
      <c r="E3" s="528"/>
      <c r="F3" s="528"/>
      <c r="G3" s="567"/>
      <c r="H3" s="566" t="s">
        <v>357</v>
      </c>
      <c r="I3" s="567"/>
      <c r="J3" s="568" t="s">
        <v>358</v>
      </c>
      <c r="K3" s="526"/>
    </row>
    <row r="4" spans="2:11" s="132" customFormat="1" ht="21" customHeight="1">
      <c r="B4" s="563"/>
      <c r="C4" s="562"/>
      <c r="D4" s="556" t="s">
        <v>359</v>
      </c>
      <c r="E4" s="556" t="s">
        <v>360</v>
      </c>
      <c r="F4" s="557"/>
      <c r="G4" s="558"/>
      <c r="H4" s="569" t="s">
        <v>361</v>
      </c>
      <c r="I4" s="569" t="s">
        <v>362</v>
      </c>
      <c r="J4" s="559"/>
      <c r="K4" s="557" t="s">
        <v>363</v>
      </c>
    </row>
    <row r="5" spans="2:11" s="132" customFormat="1" ht="25.5">
      <c r="B5" s="564"/>
      <c r="C5" s="565"/>
      <c r="D5" s="568"/>
      <c r="E5" s="224"/>
      <c r="F5" s="263" t="s">
        <v>43</v>
      </c>
      <c r="G5" s="263" t="s">
        <v>44</v>
      </c>
      <c r="H5" s="560"/>
      <c r="I5" s="560"/>
      <c r="J5" s="560"/>
      <c r="K5" s="526"/>
    </row>
    <row r="6" spans="2:11" s="132" customFormat="1" ht="24">
      <c r="B6" s="300" t="s">
        <v>534</v>
      </c>
      <c r="C6" s="294" t="s">
        <v>542</v>
      </c>
      <c r="D6" s="296"/>
      <c r="E6" s="297"/>
      <c r="F6" s="298"/>
      <c r="G6" s="299"/>
      <c r="H6" s="298"/>
      <c r="I6" s="299"/>
      <c r="J6" s="297"/>
      <c r="K6" s="298"/>
    </row>
    <row r="7" spans="2:11" s="132" customFormat="1">
      <c r="B7" s="293" t="s">
        <v>535</v>
      </c>
      <c r="C7" s="295" t="s">
        <v>45</v>
      </c>
      <c r="D7" s="296">
        <v>87358524.653400004</v>
      </c>
      <c r="E7" s="297">
        <v>437976310.825948</v>
      </c>
      <c r="F7" s="298">
        <v>426204587.89702797</v>
      </c>
      <c r="G7" s="299">
        <v>406870871.13564807</v>
      </c>
      <c r="H7" s="298">
        <v>17193673.959300004</v>
      </c>
      <c r="I7" s="299">
        <v>262503443.12380004</v>
      </c>
      <c r="J7" s="297">
        <v>169824332.12559998</v>
      </c>
      <c r="K7" s="298">
        <v>67648242.286199987</v>
      </c>
    </row>
    <row r="8" spans="2:11" s="132" customFormat="1">
      <c r="B8" s="285" t="s">
        <v>536</v>
      </c>
      <c r="C8" s="613" t="s">
        <v>364</v>
      </c>
      <c r="D8" s="208">
        <v>0</v>
      </c>
      <c r="E8" s="209">
        <v>0</v>
      </c>
      <c r="F8" s="211">
        <v>0</v>
      </c>
      <c r="G8" s="210">
        <v>0</v>
      </c>
      <c r="H8" s="211">
        <v>0</v>
      </c>
      <c r="I8" s="210">
        <v>0</v>
      </c>
      <c r="J8" s="209">
        <v>0</v>
      </c>
      <c r="K8" s="211">
        <v>0</v>
      </c>
    </row>
    <row r="9" spans="2:11" s="132" customFormat="1">
      <c r="B9" s="285" t="s">
        <v>537</v>
      </c>
      <c r="C9" s="613" t="s">
        <v>365</v>
      </c>
      <c r="D9" s="208">
        <v>0</v>
      </c>
      <c r="E9" s="209">
        <v>0</v>
      </c>
      <c r="F9" s="211">
        <v>0</v>
      </c>
      <c r="G9" s="210">
        <v>0</v>
      </c>
      <c r="H9" s="211">
        <v>0</v>
      </c>
      <c r="I9" s="210">
        <v>0</v>
      </c>
      <c r="J9" s="209">
        <v>0</v>
      </c>
      <c r="K9" s="211">
        <v>0</v>
      </c>
    </row>
    <row r="10" spans="2:11" s="132" customFormat="1">
      <c r="B10" s="285" t="s">
        <v>538</v>
      </c>
      <c r="C10" s="613" t="s">
        <v>32</v>
      </c>
      <c r="D10" s="208">
        <v>0</v>
      </c>
      <c r="E10" s="209">
        <v>0</v>
      </c>
      <c r="F10" s="211">
        <v>0</v>
      </c>
      <c r="G10" s="210">
        <v>0</v>
      </c>
      <c r="H10" s="211">
        <v>0</v>
      </c>
      <c r="I10" s="210">
        <v>0</v>
      </c>
      <c r="J10" s="209">
        <v>0</v>
      </c>
      <c r="K10" s="211">
        <v>0</v>
      </c>
    </row>
    <row r="11" spans="2:11" s="132" customFormat="1">
      <c r="B11" s="285" t="s">
        <v>539</v>
      </c>
      <c r="C11" s="613" t="s">
        <v>366</v>
      </c>
      <c r="D11" s="208">
        <v>624149.70999999985</v>
      </c>
      <c r="E11" s="209">
        <v>54601100.05308</v>
      </c>
      <c r="F11" s="211">
        <v>48083641.73308</v>
      </c>
      <c r="G11" s="210">
        <v>48083592.953080006</v>
      </c>
      <c r="H11" s="211">
        <v>245902.61969999998</v>
      </c>
      <c r="I11" s="210">
        <v>24136173.890600003</v>
      </c>
      <c r="J11" s="209">
        <v>9869970.2533</v>
      </c>
      <c r="K11" s="211">
        <v>4909715.5817999998</v>
      </c>
    </row>
    <row r="12" spans="2:11" s="132" customFormat="1">
      <c r="B12" s="285" t="s">
        <v>540</v>
      </c>
      <c r="C12" s="613" t="s">
        <v>367</v>
      </c>
      <c r="D12" s="208">
        <v>79229052.184700012</v>
      </c>
      <c r="E12" s="209">
        <v>312033532.85410005</v>
      </c>
      <c r="F12" s="211">
        <v>309148511.60410005</v>
      </c>
      <c r="G12" s="210">
        <v>292765844.51410007</v>
      </c>
      <c r="H12" s="211">
        <v>14085907.929400003</v>
      </c>
      <c r="I12" s="210">
        <v>180355312.45190001</v>
      </c>
      <c r="J12" s="209">
        <v>128926384.05099995</v>
      </c>
      <c r="K12" s="211">
        <v>49499525.018099979</v>
      </c>
    </row>
    <row r="13" spans="2:11" s="132" customFormat="1">
      <c r="B13" s="285" t="s">
        <v>541</v>
      </c>
      <c r="C13" s="613" t="s">
        <v>368</v>
      </c>
      <c r="D13" s="208">
        <v>7505322.7587000029</v>
      </c>
      <c r="E13" s="209">
        <v>71341677.918767944</v>
      </c>
      <c r="F13" s="211">
        <v>68972434.559847936</v>
      </c>
      <c r="G13" s="210">
        <v>66021433.668467976</v>
      </c>
      <c r="H13" s="211">
        <v>2861863.4102000007</v>
      </c>
      <c r="I13" s="210">
        <v>58011956.781300038</v>
      </c>
      <c r="J13" s="209">
        <v>31027977.821300019</v>
      </c>
      <c r="K13" s="211">
        <v>13239001.686300011</v>
      </c>
    </row>
    <row r="14" spans="2:11" s="132" customFormat="1">
      <c r="B14" s="293" t="s">
        <v>543</v>
      </c>
      <c r="C14" s="295" t="s">
        <v>369</v>
      </c>
      <c r="D14" s="296"/>
      <c r="E14" s="297"/>
      <c r="F14" s="298"/>
      <c r="G14" s="299"/>
      <c r="H14" s="298"/>
      <c r="I14" s="299"/>
      <c r="J14" s="297">
        <v>0</v>
      </c>
      <c r="K14" s="298"/>
    </row>
    <row r="15" spans="2:11" s="132" customFormat="1">
      <c r="B15" s="285" t="s">
        <v>544</v>
      </c>
      <c r="C15" s="207" t="s">
        <v>370</v>
      </c>
      <c r="D15" s="208">
        <v>27277337.579999998</v>
      </c>
      <c r="E15" s="209">
        <v>43682920.202899992</v>
      </c>
      <c r="F15" s="211">
        <v>43248115.852899998</v>
      </c>
      <c r="G15" s="210">
        <v>39633394.902899995</v>
      </c>
      <c r="H15" s="211">
        <v>-26446.392800000001</v>
      </c>
      <c r="I15" s="210">
        <v>1053337.7213999995</v>
      </c>
      <c r="J15" s="209">
        <v>0</v>
      </c>
      <c r="K15" s="211">
        <v>0</v>
      </c>
    </row>
    <row r="16" spans="2:11" s="132" customFormat="1">
      <c r="B16" s="218">
        <v>100</v>
      </c>
      <c r="C16" s="222" t="s">
        <v>6</v>
      </c>
      <c r="D16" s="223">
        <v>114635862.2334</v>
      </c>
      <c r="E16" s="219">
        <v>481659231.02884799</v>
      </c>
      <c r="F16" s="220">
        <v>469452703.749928</v>
      </c>
      <c r="G16" s="221">
        <v>446504266.03854805</v>
      </c>
      <c r="H16" s="220">
        <v>17167227.566500004</v>
      </c>
      <c r="I16" s="221">
        <v>263556780.84520003</v>
      </c>
      <c r="J16" s="219">
        <v>169824332.12559998</v>
      </c>
      <c r="K16" s="220">
        <v>67648242.286199987</v>
      </c>
    </row>
    <row r="17" s="132" customFormat="1"/>
    <row r="18" s="132" customFormat="1"/>
    <row r="19" s="132" customFormat="1"/>
  </sheetData>
  <mergeCells count="11">
    <mergeCell ref="E4:G4"/>
    <mergeCell ref="J4:J5"/>
    <mergeCell ref="K4:K5"/>
    <mergeCell ref="B2:J2"/>
    <mergeCell ref="B3:C5"/>
    <mergeCell ref="D3:G3"/>
    <mergeCell ref="H3:I3"/>
    <mergeCell ref="J3:K3"/>
    <mergeCell ref="D4:D5"/>
    <mergeCell ref="H4:H5"/>
    <mergeCell ref="I4:I5"/>
  </mergeCells>
  <pageMargins left="0.7" right="0.7" top="0.75" bottom="0.75" header="0.3" footer="0.3"/>
  <ignoredErrors>
    <ignoredError sqref="B6:B15" numberStoredAsText="1"/>
  </ignoredError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B2C55-279B-4933-8062-58BC1CDD3326}">
  <sheetPr codeName="Ark66"/>
  <dimension ref="B1:I12"/>
  <sheetViews>
    <sheetView workbookViewId="0">
      <selection activeCell="B4" sqref="B4"/>
    </sheetView>
  </sheetViews>
  <sheetFormatPr defaultColWidth="9.140625" defaultRowHeight="12.75"/>
  <cols>
    <col min="1" max="1" width="3.7109375" style="20" customWidth="1"/>
    <col min="2" max="2" width="9.140625" style="20"/>
    <col min="3" max="3" width="36.7109375" style="20" customWidth="1"/>
    <col min="4" max="4" width="9.140625" style="20"/>
    <col min="5" max="5" width="14.42578125" style="20" customWidth="1"/>
    <col min="6" max="6" width="10.140625" style="20" customWidth="1"/>
    <col min="7" max="7" width="14.42578125" style="20" customWidth="1"/>
    <col min="8" max="8" width="16.7109375" style="20" customWidth="1"/>
    <col min="9" max="9" width="17.5703125" style="20" customWidth="1"/>
    <col min="10" max="16384" width="9.140625" style="20"/>
  </cols>
  <sheetData>
    <row r="1" spans="2:9" ht="21" customHeight="1"/>
    <row r="2" spans="2:9" ht="48" customHeight="1">
      <c r="B2" s="521" t="s">
        <v>713</v>
      </c>
      <c r="C2" s="521"/>
      <c r="D2" s="521"/>
      <c r="E2" s="521"/>
      <c r="F2" s="521"/>
      <c r="G2" s="521"/>
      <c r="H2" s="521"/>
      <c r="I2" s="521"/>
    </row>
    <row r="3" spans="2:9" ht="47.25" customHeight="1">
      <c r="B3" s="15" t="s">
        <v>1076</v>
      </c>
      <c r="C3" s="10"/>
      <c r="D3" s="10"/>
      <c r="E3" s="570" t="s">
        <v>715</v>
      </c>
      <c r="F3" s="570" t="s">
        <v>716</v>
      </c>
      <c r="G3" s="525"/>
      <c r="H3" s="525"/>
      <c r="I3" s="525"/>
    </row>
    <row r="4" spans="2:9" ht="48" customHeight="1">
      <c r="B4" s="15"/>
      <c r="C4" s="10"/>
      <c r="D4" s="10"/>
      <c r="E4" s="570"/>
      <c r="F4" s="342"/>
      <c r="G4" s="301" t="s">
        <v>717</v>
      </c>
      <c r="H4" s="301" t="s">
        <v>718</v>
      </c>
      <c r="I4" s="302" t="s">
        <v>719</v>
      </c>
    </row>
    <row r="5" spans="2:9">
      <c r="B5" s="50">
        <v>1</v>
      </c>
      <c r="C5" s="27" t="s">
        <v>48</v>
      </c>
      <c r="D5" s="39"/>
      <c r="E5" s="39">
        <v>117376</v>
      </c>
      <c r="F5" s="39">
        <v>79428</v>
      </c>
      <c r="G5" s="39">
        <v>32507</v>
      </c>
      <c r="H5" s="39">
        <v>2501</v>
      </c>
      <c r="I5" s="39"/>
    </row>
    <row r="6" spans="2:9">
      <c r="B6" s="50">
        <v>2</v>
      </c>
      <c r="C6" s="27" t="s">
        <v>49</v>
      </c>
      <c r="D6" s="39"/>
      <c r="E6" s="39"/>
      <c r="F6" s="39"/>
      <c r="G6" s="39"/>
      <c r="H6" s="39"/>
      <c r="I6" s="39"/>
    </row>
    <row r="7" spans="2:9" s="47" customFormat="1">
      <c r="B7" s="58">
        <v>3</v>
      </c>
      <c r="C7" s="59" t="s">
        <v>40</v>
      </c>
      <c r="D7" s="60"/>
      <c r="E7" s="60">
        <f>SUM(E5:E6)</f>
        <v>117376</v>
      </c>
      <c r="F7" s="60">
        <f t="shared" ref="F7:H7" si="0">SUM(F5:F6)</f>
        <v>79428</v>
      </c>
      <c r="G7" s="60">
        <f t="shared" si="0"/>
        <v>32507</v>
      </c>
      <c r="H7" s="60">
        <f t="shared" si="0"/>
        <v>2501</v>
      </c>
      <c r="I7" s="60"/>
    </row>
    <row r="8" spans="2:9" s="47" customFormat="1">
      <c r="B8" s="341">
        <v>4</v>
      </c>
      <c r="C8" s="340" t="s">
        <v>714</v>
      </c>
      <c r="D8" s="338"/>
      <c r="E8" s="338"/>
      <c r="F8" s="338"/>
      <c r="G8" s="338"/>
      <c r="H8" s="338"/>
      <c r="I8" s="338"/>
    </row>
    <row r="9" spans="2:9" ht="13.5" thickBot="1">
      <c r="B9" s="51" t="s">
        <v>345</v>
      </c>
      <c r="C9" s="339" t="s">
        <v>43</v>
      </c>
      <c r="D9" s="52"/>
      <c r="E9" s="52">
        <v>320</v>
      </c>
      <c r="F9" s="52">
        <v>758</v>
      </c>
      <c r="G9" s="52">
        <v>92</v>
      </c>
      <c r="H9" s="52">
        <v>184</v>
      </c>
      <c r="I9" s="52"/>
    </row>
    <row r="10" spans="2:9">
      <c r="B10" s="50"/>
      <c r="C10" s="27"/>
      <c r="D10" s="39"/>
      <c r="E10" s="39"/>
    </row>
    <row r="11" spans="2:9">
      <c r="B11" s="50"/>
      <c r="C11" s="27"/>
      <c r="D11" s="39"/>
      <c r="E11" s="39"/>
    </row>
    <row r="12" spans="2:9">
      <c r="B12" s="50"/>
      <c r="C12" s="55"/>
      <c r="D12" s="39"/>
      <c r="E12" s="39"/>
    </row>
  </sheetData>
  <mergeCells count="3">
    <mergeCell ref="B2:I2"/>
    <mergeCell ref="E3:E4"/>
    <mergeCell ref="F3:I3"/>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44"/>
  <dimension ref="A1:N33"/>
  <sheetViews>
    <sheetView workbookViewId="0">
      <selection activeCell="M8" sqref="M8"/>
    </sheetView>
  </sheetViews>
  <sheetFormatPr defaultColWidth="9.140625" defaultRowHeight="12.75"/>
  <cols>
    <col min="1" max="1" width="3.7109375" style="32" customWidth="1"/>
    <col min="2" max="2" width="4.140625" style="32" customWidth="1"/>
    <col min="3" max="3" width="54" style="32" customWidth="1"/>
    <col min="4" max="4" width="15.7109375" style="32" customWidth="1"/>
    <col min="5" max="5" width="16.7109375" style="32" customWidth="1"/>
    <col min="6" max="6" width="2.85546875" style="32" customWidth="1"/>
    <col min="7" max="7" width="15.7109375" style="32" customWidth="1"/>
    <col min="8" max="8" width="16.7109375" style="32" customWidth="1"/>
    <col min="9" max="9" width="2.5703125" style="32" customWidth="1"/>
    <col min="10" max="11" width="15.7109375" style="32" customWidth="1"/>
    <col min="12" max="12" width="14.28515625" style="32" customWidth="1"/>
    <col min="13" max="13" width="11.28515625" style="32" bestFit="1" customWidth="1"/>
    <col min="14" max="16384" width="9.140625" style="32"/>
  </cols>
  <sheetData>
    <row r="1" spans="1:11" ht="21" customHeight="1">
      <c r="A1" s="20"/>
      <c r="B1" s="20"/>
      <c r="C1" s="20"/>
      <c r="D1" s="20"/>
      <c r="E1" s="20"/>
      <c r="F1" s="20"/>
      <c r="G1" s="20"/>
      <c r="H1" s="20"/>
      <c r="I1" s="20"/>
    </row>
    <row r="2" spans="1:11" ht="48.75" customHeight="1">
      <c r="A2" s="31"/>
      <c r="B2" s="521" t="s">
        <v>736</v>
      </c>
      <c r="C2" s="521"/>
      <c r="D2" s="521"/>
      <c r="E2" s="521"/>
      <c r="F2" s="521"/>
      <c r="G2" s="521"/>
      <c r="H2" s="521"/>
      <c r="I2" s="521"/>
      <c r="J2" s="521"/>
    </row>
    <row r="3" spans="1:11" ht="42.75" customHeight="1">
      <c r="A3" s="61"/>
      <c r="B3" s="65" t="s">
        <v>1076</v>
      </c>
      <c r="C3" s="10"/>
      <c r="D3" s="571" t="s">
        <v>50</v>
      </c>
      <c r="E3" s="571"/>
      <c r="F3" s="44"/>
      <c r="G3" s="571" t="s">
        <v>734</v>
      </c>
      <c r="H3" s="571"/>
      <c r="I3" s="44"/>
      <c r="J3" s="571" t="s">
        <v>52</v>
      </c>
      <c r="K3" s="571"/>
    </row>
    <row r="4" spans="1:11" ht="25.5">
      <c r="A4" s="50"/>
      <c r="B4" s="63"/>
      <c r="C4" s="66" t="s">
        <v>53</v>
      </c>
      <c r="D4" s="34" t="s">
        <v>545</v>
      </c>
      <c r="E4" s="34" t="s">
        <v>46</v>
      </c>
      <c r="F4" s="34"/>
      <c r="G4" s="275" t="s">
        <v>545</v>
      </c>
      <c r="H4" s="275" t="s">
        <v>46</v>
      </c>
      <c r="I4" s="34"/>
      <c r="J4" s="34" t="s">
        <v>11</v>
      </c>
      <c r="K4" s="108" t="s">
        <v>735</v>
      </c>
    </row>
    <row r="5" spans="1:11">
      <c r="A5" s="50"/>
      <c r="B5" s="27">
        <v>1</v>
      </c>
      <c r="C5" s="33" t="s">
        <v>19</v>
      </c>
      <c r="D5" s="39">
        <v>23350.911157812599</v>
      </c>
      <c r="E5" s="39"/>
      <c r="F5" s="39"/>
      <c r="G5" s="39">
        <v>23952.183293698803</v>
      </c>
      <c r="H5" s="39"/>
      <c r="I5" s="39"/>
      <c r="J5" s="39"/>
      <c r="K5" s="39"/>
    </row>
    <row r="6" spans="1:11">
      <c r="A6" s="49"/>
      <c r="B6" s="27">
        <v>2</v>
      </c>
      <c r="C6" s="33" t="s">
        <v>54</v>
      </c>
      <c r="D6" s="39">
        <v>500.47208773739891</v>
      </c>
      <c r="E6" s="39">
        <v>115.499352755061</v>
      </c>
      <c r="F6" s="39"/>
      <c r="G6" s="39">
        <v>47.820568621343106</v>
      </c>
      <c r="H6" s="39"/>
      <c r="I6" s="39"/>
      <c r="J6" s="39">
        <v>0.38621377451838196</v>
      </c>
      <c r="K6" s="39">
        <v>0.80763107937200151</v>
      </c>
    </row>
    <row r="7" spans="1:11">
      <c r="A7" s="50"/>
      <c r="B7" s="27">
        <v>3</v>
      </c>
      <c r="C7" s="33" t="s">
        <v>24</v>
      </c>
      <c r="D7" s="39">
        <v>0.4275871</v>
      </c>
      <c r="E7" s="39"/>
      <c r="F7" s="39"/>
      <c r="G7" s="39">
        <v>0.4275871</v>
      </c>
      <c r="H7" s="39"/>
      <c r="I7" s="39"/>
      <c r="J7" s="39">
        <v>8.5517419999999997E-2</v>
      </c>
      <c r="K7" s="39">
        <v>20</v>
      </c>
    </row>
    <row r="8" spans="1:11">
      <c r="B8" s="27">
        <v>4</v>
      </c>
      <c r="C8" s="33" t="s">
        <v>25</v>
      </c>
      <c r="D8" s="39"/>
      <c r="E8" s="39"/>
      <c r="F8" s="39"/>
      <c r="G8" s="39">
        <v>986.070200015669</v>
      </c>
      <c r="H8" s="39"/>
      <c r="I8" s="39"/>
      <c r="J8" s="39"/>
      <c r="K8" s="39"/>
    </row>
    <row r="9" spans="1:11">
      <c r="B9" s="27">
        <v>5</v>
      </c>
      <c r="C9" s="33" t="s">
        <v>26</v>
      </c>
      <c r="D9" s="39"/>
      <c r="E9" s="39"/>
      <c r="F9" s="39"/>
      <c r="G9" s="39"/>
      <c r="H9" s="39"/>
      <c r="I9" s="39"/>
      <c r="J9" s="39"/>
      <c r="K9" s="39"/>
    </row>
    <row r="10" spans="1:11">
      <c r="B10" s="27">
        <v>6</v>
      </c>
      <c r="C10" s="33" t="s">
        <v>20</v>
      </c>
      <c r="D10" s="39">
        <v>10121.997598914299</v>
      </c>
      <c r="E10" s="39">
        <v>2316.4777339976099</v>
      </c>
      <c r="F10" s="39"/>
      <c r="G10" s="39">
        <v>2888.8374325639656</v>
      </c>
      <c r="H10" s="39">
        <v>336.75379452499999</v>
      </c>
      <c r="I10" s="39"/>
      <c r="J10" s="39">
        <v>872.80611738053824</v>
      </c>
      <c r="K10" s="39">
        <v>27.05879499084045</v>
      </c>
    </row>
    <row r="11" spans="1:11">
      <c r="B11" s="27">
        <v>7</v>
      </c>
      <c r="C11" s="33" t="s">
        <v>21</v>
      </c>
      <c r="D11" s="39">
        <v>581.08472568831598</v>
      </c>
      <c r="E11" s="39">
        <v>118.148381319831</v>
      </c>
      <c r="F11" s="39"/>
      <c r="G11" s="39">
        <v>227.59522053377719</v>
      </c>
      <c r="H11" s="39">
        <v>3.2360184950000002</v>
      </c>
      <c r="I11" s="39"/>
      <c r="J11" s="39">
        <v>225.4297908501554</v>
      </c>
      <c r="K11" s="39">
        <v>97.660001219354712</v>
      </c>
    </row>
    <row r="12" spans="1:11">
      <c r="B12" s="27">
        <v>8</v>
      </c>
      <c r="C12" s="33" t="s">
        <v>22</v>
      </c>
      <c r="D12" s="39">
        <v>789.87311734276682</v>
      </c>
      <c r="E12" s="39">
        <v>519.15581131997794</v>
      </c>
      <c r="F12" s="39"/>
      <c r="G12" s="39">
        <v>744.75742233412711</v>
      </c>
      <c r="H12" s="39">
        <v>110.719979669919</v>
      </c>
      <c r="I12" s="39"/>
      <c r="J12" s="39">
        <v>604.06114679719201</v>
      </c>
      <c r="K12" s="39">
        <v>70.61099982093215</v>
      </c>
    </row>
    <row r="13" spans="1:11">
      <c r="B13" s="27">
        <v>9</v>
      </c>
      <c r="C13" s="33" t="s">
        <v>27</v>
      </c>
      <c r="D13" s="39">
        <v>0.51046750691157594</v>
      </c>
      <c r="E13" s="39">
        <v>6.5699415300000004</v>
      </c>
      <c r="F13" s="39"/>
      <c r="G13" s="39">
        <v>0.51046750691157594</v>
      </c>
      <c r="H13" s="39">
        <v>6.56171142</v>
      </c>
      <c r="I13" s="39"/>
      <c r="J13" s="39">
        <v>2.3305092006100403</v>
      </c>
      <c r="K13" s="39">
        <v>32.953199073369241</v>
      </c>
    </row>
    <row r="14" spans="1:11">
      <c r="B14" s="27">
        <v>10</v>
      </c>
      <c r="C14" s="33" t="s">
        <v>28</v>
      </c>
      <c r="D14" s="39">
        <v>58.028665889999999</v>
      </c>
      <c r="E14" s="39">
        <v>7.5445900399999992</v>
      </c>
      <c r="F14" s="39"/>
      <c r="G14" s="39">
        <v>57.071622759999997</v>
      </c>
      <c r="H14" s="39">
        <v>5.0402167200000001</v>
      </c>
      <c r="I14" s="39"/>
      <c r="J14" s="39">
        <v>91.409206111358088</v>
      </c>
      <c r="K14" s="39">
        <v>147.16873123809486</v>
      </c>
    </row>
    <row r="15" spans="1:11">
      <c r="B15" s="27">
        <v>11</v>
      </c>
      <c r="C15" s="33" t="s">
        <v>55</v>
      </c>
      <c r="D15" s="39"/>
      <c r="E15" s="39"/>
      <c r="F15" s="39"/>
      <c r="G15" s="39"/>
      <c r="H15" s="39"/>
      <c r="I15" s="39"/>
      <c r="J15" s="39"/>
      <c r="K15" s="39"/>
    </row>
    <row r="16" spans="1:11">
      <c r="B16" s="27">
        <v>12</v>
      </c>
      <c r="C16" s="33" t="s">
        <v>29</v>
      </c>
      <c r="D16" s="39"/>
      <c r="E16" s="39"/>
      <c r="F16" s="39"/>
      <c r="G16" s="39"/>
      <c r="H16" s="39"/>
      <c r="I16" s="39"/>
      <c r="J16" s="39"/>
      <c r="K16" s="39"/>
    </row>
    <row r="17" spans="2:14">
      <c r="B17" s="27">
        <v>13</v>
      </c>
      <c r="C17" s="33" t="s">
        <v>56</v>
      </c>
      <c r="D17" s="39"/>
      <c r="E17" s="39"/>
      <c r="F17" s="39"/>
      <c r="G17" s="39"/>
      <c r="H17" s="39"/>
      <c r="I17" s="39"/>
      <c r="J17" s="39"/>
      <c r="K17" s="39"/>
    </row>
    <row r="18" spans="2:14">
      <c r="B18" s="27">
        <v>14</v>
      </c>
      <c r="C18" s="33" t="s">
        <v>57</v>
      </c>
      <c r="D18" s="39"/>
      <c r="E18" s="39"/>
      <c r="F18" s="39"/>
      <c r="G18" s="39"/>
      <c r="H18" s="39"/>
      <c r="I18" s="39"/>
      <c r="J18" s="39"/>
      <c r="K18" s="39"/>
    </row>
    <row r="19" spans="2:14">
      <c r="B19" s="27">
        <v>15</v>
      </c>
      <c r="C19" s="33" t="s">
        <v>23</v>
      </c>
      <c r="D19" s="39">
        <v>1833.8656040851299</v>
      </c>
      <c r="E19" s="39"/>
      <c r="F19" s="39"/>
      <c r="G19" s="39">
        <v>1833.8656040851299</v>
      </c>
      <c r="H19" s="39"/>
      <c r="I19" s="39"/>
      <c r="J19" s="39">
        <v>3717.82370803513</v>
      </c>
      <c r="K19" s="39">
        <v>202.73152513211895</v>
      </c>
    </row>
    <row r="20" spans="2:14">
      <c r="B20" s="27">
        <v>16</v>
      </c>
      <c r="C20" s="33" t="s">
        <v>58</v>
      </c>
      <c r="D20" s="39">
        <v>2171.3782482785791</v>
      </c>
      <c r="E20" s="39"/>
      <c r="F20" s="39"/>
      <c r="G20" s="39">
        <v>2171.3782482785791</v>
      </c>
      <c r="H20" s="39"/>
      <c r="I20" s="39"/>
      <c r="J20" s="39">
        <v>2009.9065541332889</v>
      </c>
      <c r="K20" s="39">
        <v>92.563631220249093</v>
      </c>
    </row>
    <row r="21" spans="2:14" ht="13.5" thickBot="1">
      <c r="B21" s="64">
        <v>17</v>
      </c>
      <c r="C21" s="24" t="s">
        <v>6</v>
      </c>
      <c r="D21" s="41">
        <v>39408.549260355983</v>
      </c>
      <c r="E21" s="41">
        <v>3083.39581096248</v>
      </c>
      <c r="F21" s="41"/>
      <c r="G21" s="41">
        <v>32910.517667498309</v>
      </c>
      <c r="H21" s="41">
        <v>462.31172082991895</v>
      </c>
      <c r="I21" s="41">
        <f t="shared" ref="I21" si="0">SUM(I5:I20)</f>
        <v>0</v>
      </c>
      <c r="J21" s="41">
        <v>7524.2387637027914</v>
      </c>
      <c r="K21" s="41">
        <v>22.546001947123823</v>
      </c>
      <c r="L21" s="103"/>
      <c r="M21" s="103"/>
      <c r="N21" s="110"/>
    </row>
    <row r="22" spans="2:14">
      <c r="B22" s="20"/>
      <c r="C22" s="20"/>
      <c r="D22" s="20"/>
      <c r="E22" s="20"/>
      <c r="F22" s="20"/>
      <c r="G22" s="20"/>
      <c r="H22" s="20"/>
      <c r="I22" s="20"/>
      <c r="J22" s="20"/>
      <c r="K22" s="20"/>
      <c r="M22" s="104"/>
    </row>
    <row r="23" spans="2:14">
      <c r="B23" s="32" t="s">
        <v>116</v>
      </c>
    </row>
    <row r="24" spans="2:14">
      <c r="B24" s="32" t="s">
        <v>115</v>
      </c>
    </row>
    <row r="25" spans="2:14">
      <c r="J25" s="72"/>
    </row>
    <row r="26" spans="2:14">
      <c r="J26" s="72"/>
    </row>
    <row r="27" spans="2:14">
      <c r="D27" s="72"/>
      <c r="J27" s="72"/>
    </row>
    <row r="28" spans="2:14">
      <c r="J28" s="72"/>
    </row>
    <row r="29" spans="2:14">
      <c r="D29" s="72"/>
    </row>
    <row r="30" spans="2:14">
      <c r="D30" s="72"/>
      <c r="J30" s="72"/>
    </row>
    <row r="33" spans="4:4">
      <c r="D33" s="72"/>
    </row>
  </sheetData>
  <mergeCells count="4">
    <mergeCell ref="B2:J2"/>
    <mergeCell ref="D3:E3"/>
    <mergeCell ref="G3:H3"/>
    <mergeCell ref="J3:K3"/>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45"/>
  <dimension ref="A1:T24"/>
  <sheetViews>
    <sheetView workbookViewId="0">
      <selection activeCell="R28" sqref="R28"/>
    </sheetView>
  </sheetViews>
  <sheetFormatPr defaultColWidth="9.140625" defaultRowHeight="12.75"/>
  <cols>
    <col min="1" max="1" width="3.7109375" style="32" customWidth="1"/>
    <col min="2" max="2" width="5.140625" style="32" customWidth="1"/>
    <col min="3" max="3" width="43" style="32" customWidth="1"/>
    <col min="4" max="18" width="9.7109375" style="32" customWidth="1"/>
    <col min="19" max="20" width="10.28515625" style="32" bestFit="1" customWidth="1"/>
    <col min="21" max="16384" width="9.140625" style="32"/>
  </cols>
  <sheetData>
    <row r="1" spans="1:20" ht="21" customHeight="1">
      <c r="A1" s="20"/>
      <c r="B1" s="20"/>
      <c r="C1" s="20"/>
      <c r="D1" s="20"/>
      <c r="E1" s="20"/>
      <c r="F1" s="20"/>
      <c r="G1" s="20"/>
      <c r="H1" s="20"/>
    </row>
    <row r="2" spans="1:20" ht="48" customHeight="1">
      <c r="A2" s="31"/>
      <c r="B2" s="521" t="s">
        <v>61</v>
      </c>
      <c r="C2" s="521"/>
      <c r="D2" s="521"/>
      <c r="E2" s="521"/>
      <c r="F2" s="521"/>
      <c r="G2" s="521"/>
      <c r="H2" s="521"/>
      <c r="I2" s="521"/>
      <c r="J2" s="521"/>
    </row>
    <row r="3" spans="1:20" ht="23.25" customHeight="1">
      <c r="A3" s="61"/>
      <c r="B3" s="65" t="s">
        <v>1076</v>
      </c>
      <c r="C3" s="10"/>
      <c r="D3" s="574" t="s">
        <v>59</v>
      </c>
      <c r="E3" s="574"/>
      <c r="F3" s="574"/>
      <c r="G3" s="574"/>
      <c r="H3" s="574"/>
      <c r="I3" s="574"/>
      <c r="J3" s="574"/>
      <c r="K3" s="574"/>
      <c r="L3" s="574"/>
      <c r="M3" s="574"/>
      <c r="N3" s="574"/>
      <c r="O3" s="574"/>
      <c r="P3" s="574"/>
      <c r="Q3" s="574"/>
      <c r="R3" s="574"/>
      <c r="S3" s="572" t="s">
        <v>6</v>
      </c>
      <c r="T3" s="573" t="s">
        <v>60</v>
      </c>
    </row>
    <row r="4" spans="1:20" ht="21.75" customHeight="1">
      <c r="A4" s="50"/>
      <c r="B4" s="63" t="s">
        <v>51</v>
      </c>
      <c r="C4" s="66"/>
      <c r="D4" s="251">
        <v>0</v>
      </c>
      <c r="E4" s="251">
        <v>0.02</v>
      </c>
      <c r="F4" s="251">
        <v>0.04</v>
      </c>
      <c r="G4" s="252">
        <v>0.1</v>
      </c>
      <c r="H4" s="252">
        <v>0.2</v>
      </c>
      <c r="I4" s="252">
        <v>0.35</v>
      </c>
      <c r="J4" s="252">
        <v>0.5</v>
      </c>
      <c r="K4" s="252">
        <v>0.7</v>
      </c>
      <c r="L4" s="252">
        <v>0.75</v>
      </c>
      <c r="M4" s="251">
        <v>1</v>
      </c>
      <c r="N4" s="251">
        <v>1.5</v>
      </c>
      <c r="O4" s="251">
        <v>2.5</v>
      </c>
      <c r="P4" s="251">
        <v>3.7</v>
      </c>
      <c r="Q4" s="252">
        <v>12.5</v>
      </c>
      <c r="R4" s="253" t="s">
        <v>5</v>
      </c>
      <c r="S4" s="572"/>
      <c r="T4" s="573"/>
    </row>
    <row r="5" spans="1:20">
      <c r="A5" s="50"/>
      <c r="B5" s="56">
        <v>1</v>
      </c>
      <c r="C5" s="33" t="s">
        <v>19</v>
      </c>
      <c r="D5" s="39">
        <v>23952</v>
      </c>
      <c r="E5" s="39"/>
      <c r="F5" s="39"/>
      <c r="G5" s="39"/>
      <c r="H5" s="39"/>
      <c r="I5" s="39"/>
      <c r="J5" s="39"/>
      <c r="K5" s="39"/>
      <c r="L5" s="39"/>
      <c r="M5" s="39"/>
      <c r="N5" s="39"/>
      <c r="O5" s="39"/>
      <c r="P5" s="39"/>
      <c r="Q5" s="39"/>
      <c r="R5" s="39"/>
      <c r="S5" s="39">
        <f>SUM(D5:R5)</f>
        <v>23952</v>
      </c>
      <c r="T5" s="39"/>
    </row>
    <row r="6" spans="1:20">
      <c r="A6" s="49"/>
      <c r="B6" s="56">
        <v>2</v>
      </c>
      <c r="C6" s="33" t="s">
        <v>54</v>
      </c>
      <c r="D6" s="39">
        <v>46</v>
      </c>
      <c r="E6" s="39"/>
      <c r="F6" s="39"/>
      <c r="G6" s="39"/>
      <c r="H6" s="39">
        <v>2</v>
      </c>
      <c r="I6" s="39"/>
      <c r="J6" s="39"/>
      <c r="K6" s="39"/>
      <c r="L6" s="39"/>
      <c r="M6" s="39"/>
      <c r="N6" s="39"/>
      <c r="O6" s="39"/>
      <c r="P6" s="39"/>
      <c r="Q6" s="39"/>
      <c r="R6" s="39"/>
      <c r="S6" s="39">
        <f t="shared" ref="S6:S20" si="0">SUM(D6:R6)</f>
        <v>48</v>
      </c>
      <c r="T6" s="39">
        <f>S6</f>
        <v>48</v>
      </c>
    </row>
    <row r="7" spans="1:20">
      <c r="A7" s="50"/>
      <c r="B7" s="56">
        <v>3</v>
      </c>
      <c r="C7" s="33" t="s">
        <v>24</v>
      </c>
      <c r="D7" s="39"/>
      <c r="E7" s="39"/>
      <c r="F7" s="39"/>
      <c r="G7" s="39"/>
      <c r="H7" s="39"/>
      <c r="I7" s="39"/>
      <c r="J7" s="39"/>
      <c r="K7" s="39"/>
      <c r="L7" s="39"/>
      <c r="M7" s="39"/>
      <c r="N7" s="39"/>
      <c r="O7" s="39"/>
      <c r="P7" s="39"/>
      <c r="Q7" s="39"/>
      <c r="R7" s="39"/>
      <c r="S7" s="39"/>
      <c r="T7" s="39"/>
    </row>
    <row r="8" spans="1:20">
      <c r="B8" s="56">
        <v>4</v>
      </c>
      <c r="C8" s="33" t="s">
        <v>25</v>
      </c>
      <c r="D8" s="39">
        <v>986</v>
      </c>
      <c r="E8" s="39"/>
      <c r="F8" s="39"/>
      <c r="G8" s="39"/>
      <c r="H8" s="39"/>
      <c r="I8" s="39"/>
      <c r="J8" s="39"/>
      <c r="K8" s="39"/>
      <c r="L8" s="39"/>
      <c r="M8" s="39"/>
      <c r="N8" s="39"/>
      <c r="O8" s="39"/>
      <c r="P8" s="39"/>
      <c r="Q8" s="39"/>
      <c r="R8" s="39"/>
      <c r="S8" s="39">
        <f t="shared" si="0"/>
        <v>986</v>
      </c>
      <c r="T8" s="39"/>
    </row>
    <row r="9" spans="1:20">
      <c r="B9" s="56">
        <v>5</v>
      </c>
      <c r="C9" s="33" t="s">
        <v>26</v>
      </c>
      <c r="D9" s="39"/>
      <c r="E9" s="39"/>
      <c r="F9" s="39"/>
      <c r="G9" s="39"/>
      <c r="H9" s="39"/>
      <c r="I9" s="39"/>
      <c r="J9" s="39"/>
      <c r="K9" s="39"/>
      <c r="L9" s="39"/>
      <c r="M9" s="39"/>
      <c r="N9" s="39"/>
      <c r="O9" s="39"/>
      <c r="P9" s="39"/>
      <c r="Q9" s="39"/>
      <c r="R9" s="39"/>
      <c r="S9" s="39"/>
      <c r="T9" s="39"/>
    </row>
    <row r="10" spans="1:20">
      <c r="B10" s="56">
        <v>6</v>
      </c>
      <c r="C10" s="33" t="s">
        <v>20</v>
      </c>
      <c r="D10" s="39"/>
      <c r="E10" s="39"/>
      <c r="F10" s="39"/>
      <c r="G10" s="39"/>
      <c r="H10" s="39">
        <v>2904</v>
      </c>
      <c r="I10" s="39"/>
      <c r="J10" s="39">
        <v>60</v>
      </c>
      <c r="K10" s="39"/>
      <c r="L10" s="39"/>
      <c r="M10" s="39">
        <v>262</v>
      </c>
      <c r="N10" s="39"/>
      <c r="O10" s="39"/>
      <c r="P10" s="39"/>
      <c r="Q10" s="39"/>
      <c r="R10" s="39"/>
      <c r="S10" s="39">
        <f t="shared" si="0"/>
        <v>3226</v>
      </c>
      <c r="T10" s="39">
        <v>1590</v>
      </c>
    </row>
    <row r="11" spans="1:20">
      <c r="B11" s="56">
        <v>7</v>
      </c>
      <c r="C11" s="33" t="s">
        <v>21</v>
      </c>
      <c r="D11" s="39"/>
      <c r="E11" s="39"/>
      <c r="F11" s="39"/>
      <c r="G11" s="39"/>
      <c r="H11" s="39"/>
      <c r="I11" s="39"/>
      <c r="J11" s="39">
        <v>2</v>
      </c>
      <c r="K11" s="39"/>
      <c r="L11" s="39"/>
      <c r="M11" s="39">
        <v>229</v>
      </c>
      <c r="N11" s="39"/>
      <c r="O11" s="39"/>
      <c r="P11" s="39"/>
      <c r="Q11" s="39"/>
      <c r="R11" s="39"/>
      <c r="S11" s="39">
        <f t="shared" si="0"/>
        <v>231</v>
      </c>
      <c r="T11" s="39">
        <f>S11</f>
        <v>231</v>
      </c>
    </row>
    <row r="12" spans="1:20">
      <c r="B12" s="56">
        <v>8</v>
      </c>
      <c r="C12" s="33" t="s">
        <v>22</v>
      </c>
      <c r="D12" s="39"/>
      <c r="E12" s="39"/>
      <c r="F12" s="39"/>
      <c r="G12" s="39"/>
      <c r="H12" s="39"/>
      <c r="I12" s="39"/>
      <c r="J12" s="39"/>
      <c r="K12" s="39"/>
      <c r="L12" s="39">
        <v>856</v>
      </c>
      <c r="M12" s="39"/>
      <c r="N12" s="39"/>
      <c r="O12" s="39"/>
      <c r="P12" s="39"/>
      <c r="Q12" s="39"/>
      <c r="R12" s="39"/>
      <c r="S12" s="39">
        <v>856</v>
      </c>
      <c r="T12" s="39">
        <f>S12</f>
        <v>856</v>
      </c>
    </row>
    <row r="13" spans="1:20">
      <c r="B13" s="56">
        <v>9</v>
      </c>
      <c r="C13" s="33" t="s">
        <v>27</v>
      </c>
      <c r="D13" s="39"/>
      <c r="E13" s="39"/>
      <c r="F13" s="39"/>
      <c r="G13" s="39"/>
      <c r="H13" s="39"/>
      <c r="I13" s="39">
        <v>7</v>
      </c>
      <c r="J13" s="39"/>
      <c r="K13" s="39"/>
      <c r="L13" s="39"/>
      <c r="M13" s="39"/>
      <c r="N13" s="39"/>
      <c r="O13" s="39"/>
      <c r="P13" s="39"/>
      <c r="Q13" s="39"/>
      <c r="R13" s="39"/>
      <c r="S13" s="39">
        <f t="shared" si="0"/>
        <v>7</v>
      </c>
      <c r="T13" s="39">
        <f>S13</f>
        <v>7</v>
      </c>
    </row>
    <row r="14" spans="1:20">
      <c r="B14" s="56">
        <v>10</v>
      </c>
      <c r="C14" s="33" t="s">
        <v>28</v>
      </c>
      <c r="D14" s="39"/>
      <c r="E14" s="39"/>
      <c r="F14" s="39"/>
      <c r="G14" s="39"/>
      <c r="H14" s="39"/>
      <c r="I14" s="39"/>
      <c r="J14" s="39"/>
      <c r="K14" s="39"/>
      <c r="L14" s="39"/>
      <c r="M14" s="39">
        <v>3</v>
      </c>
      <c r="N14" s="39">
        <v>59</v>
      </c>
      <c r="O14" s="39"/>
      <c r="P14" s="39"/>
      <c r="Q14" s="39"/>
      <c r="R14" s="39"/>
      <c r="S14" s="39">
        <f t="shared" si="0"/>
        <v>62</v>
      </c>
      <c r="T14" s="39">
        <f>S14</f>
        <v>62</v>
      </c>
    </row>
    <row r="15" spans="1:20">
      <c r="B15" s="56">
        <v>11</v>
      </c>
      <c r="C15" s="33" t="s">
        <v>55</v>
      </c>
      <c r="D15" s="39"/>
      <c r="E15" s="39"/>
      <c r="F15" s="39"/>
      <c r="G15" s="39"/>
      <c r="H15" s="39"/>
      <c r="I15" s="39"/>
      <c r="J15" s="39"/>
      <c r="K15" s="39"/>
      <c r="L15" s="39"/>
      <c r="M15" s="39"/>
      <c r="N15" s="39"/>
      <c r="O15" s="39"/>
      <c r="P15" s="39"/>
      <c r="Q15" s="39"/>
      <c r="R15" s="39"/>
      <c r="S15" s="39"/>
      <c r="T15" s="39"/>
    </row>
    <row r="16" spans="1:20">
      <c r="B16" s="56">
        <v>12</v>
      </c>
      <c r="C16" s="33" t="s">
        <v>29</v>
      </c>
      <c r="D16" s="39"/>
      <c r="E16" s="39"/>
      <c r="F16" s="39"/>
      <c r="G16" s="39"/>
      <c r="H16" s="39"/>
      <c r="I16" s="39"/>
      <c r="J16" s="39"/>
      <c r="K16" s="39"/>
      <c r="L16" s="39"/>
      <c r="M16" s="39"/>
      <c r="N16" s="39"/>
      <c r="O16" s="39"/>
      <c r="P16" s="39"/>
      <c r="Q16" s="39"/>
      <c r="R16" s="39"/>
      <c r="S16" s="39"/>
      <c r="T16" s="39"/>
    </row>
    <row r="17" spans="2:20" ht="24">
      <c r="B17" s="56">
        <v>13</v>
      </c>
      <c r="C17" s="33" t="s">
        <v>56</v>
      </c>
      <c r="D17" s="39"/>
      <c r="E17" s="39"/>
      <c r="F17" s="39"/>
      <c r="G17" s="39"/>
      <c r="H17" s="39"/>
      <c r="I17" s="39"/>
      <c r="J17" s="39"/>
      <c r="K17" s="39"/>
      <c r="L17" s="39"/>
      <c r="M17" s="39"/>
      <c r="N17" s="39"/>
      <c r="O17" s="39"/>
      <c r="P17" s="39"/>
      <c r="Q17" s="39"/>
      <c r="R17" s="39"/>
      <c r="S17" s="39"/>
      <c r="T17" s="39"/>
    </row>
    <row r="18" spans="2:20">
      <c r="B18" s="56">
        <v>14</v>
      </c>
      <c r="C18" s="33" t="s">
        <v>57</v>
      </c>
      <c r="D18" s="39"/>
      <c r="E18" s="39"/>
      <c r="F18" s="39"/>
      <c r="G18" s="39"/>
      <c r="H18" s="39"/>
      <c r="I18" s="39"/>
      <c r="J18" s="39"/>
      <c r="K18" s="39"/>
      <c r="L18" s="39"/>
      <c r="M18" s="39"/>
      <c r="N18" s="39"/>
      <c r="O18" s="39"/>
      <c r="P18" s="39"/>
      <c r="Q18" s="39"/>
      <c r="R18" s="39"/>
      <c r="S18" s="39"/>
      <c r="T18" s="39"/>
    </row>
    <row r="19" spans="2:20">
      <c r="B19" s="56">
        <v>15</v>
      </c>
      <c r="C19" s="33" t="s">
        <v>23</v>
      </c>
      <c r="D19" s="39"/>
      <c r="E19" s="39"/>
      <c r="F19" s="39"/>
      <c r="G19" s="39"/>
      <c r="H19" s="39"/>
      <c r="I19" s="39"/>
      <c r="J19" s="39"/>
      <c r="K19" s="39"/>
      <c r="L19" s="39"/>
      <c r="M19" s="39">
        <v>578</v>
      </c>
      <c r="N19" s="39"/>
      <c r="O19" s="39">
        <v>1256</v>
      </c>
      <c r="P19" s="39"/>
      <c r="Q19" s="39"/>
      <c r="R19" s="39"/>
      <c r="S19" s="39">
        <f t="shared" si="0"/>
        <v>1834</v>
      </c>
      <c r="T19" s="39">
        <f>S19</f>
        <v>1834</v>
      </c>
    </row>
    <row r="20" spans="2:20">
      <c r="B20" s="56">
        <v>16</v>
      </c>
      <c r="C20" s="33" t="s">
        <v>58</v>
      </c>
      <c r="D20" s="39">
        <v>178</v>
      </c>
      <c r="E20" s="39"/>
      <c r="F20" s="39"/>
      <c r="G20" s="39"/>
      <c r="H20" s="39"/>
      <c r="I20" s="39"/>
      <c r="J20" s="39"/>
      <c r="K20" s="39"/>
      <c r="L20" s="39"/>
      <c r="M20" s="39">
        <v>1982</v>
      </c>
      <c r="N20" s="39"/>
      <c r="O20" s="39">
        <v>11</v>
      </c>
      <c r="P20" s="39"/>
      <c r="Q20" s="39"/>
      <c r="R20" s="39"/>
      <c r="S20" s="39">
        <f t="shared" si="0"/>
        <v>2171</v>
      </c>
      <c r="T20" s="39">
        <f>S20</f>
        <v>2171</v>
      </c>
    </row>
    <row r="21" spans="2:20" ht="13.5" thickBot="1">
      <c r="B21" s="67">
        <v>17</v>
      </c>
      <c r="C21" s="24" t="s">
        <v>6</v>
      </c>
      <c r="D21" s="41">
        <f>SUM(D5:D20)</f>
        <v>25162</v>
      </c>
      <c r="E21" s="41">
        <f t="shared" ref="E21:T21" si="1">SUM(E5:E20)</f>
        <v>0</v>
      </c>
      <c r="F21" s="41">
        <f t="shared" si="1"/>
        <v>0</v>
      </c>
      <c r="G21" s="41">
        <f t="shared" si="1"/>
        <v>0</v>
      </c>
      <c r="H21" s="41">
        <f t="shared" si="1"/>
        <v>2906</v>
      </c>
      <c r="I21" s="41">
        <f t="shared" si="1"/>
        <v>7</v>
      </c>
      <c r="J21" s="41">
        <f t="shared" si="1"/>
        <v>62</v>
      </c>
      <c r="K21" s="41">
        <f t="shared" si="1"/>
        <v>0</v>
      </c>
      <c r="L21" s="41">
        <f t="shared" si="1"/>
        <v>856</v>
      </c>
      <c r="M21" s="41">
        <f t="shared" si="1"/>
        <v>3054</v>
      </c>
      <c r="N21" s="41">
        <f t="shared" si="1"/>
        <v>59</v>
      </c>
      <c r="O21" s="41">
        <f t="shared" si="1"/>
        <v>1267</v>
      </c>
      <c r="P21" s="41">
        <f t="shared" si="1"/>
        <v>0</v>
      </c>
      <c r="Q21" s="41">
        <f t="shared" si="1"/>
        <v>0</v>
      </c>
      <c r="R21" s="41">
        <f t="shared" si="1"/>
        <v>0</v>
      </c>
      <c r="S21" s="41">
        <f t="shared" si="1"/>
        <v>33373</v>
      </c>
      <c r="T21" s="41">
        <f t="shared" si="1"/>
        <v>6799</v>
      </c>
    </row>
    <row r="22" spans="2:20">
      <c r="B22" s="38"/>
      <c r="C22" s="38"/>
      <c r="D22" s="38"/>
      <c r="E22" s="38"/>
      <c r="F22" s="38"/>
      <c r="G22" s="38"/>
      <c r="H22" s="38"/>
      <c r="I22" s="38"/>
      <c r="J22" s="38"/>
      <c r="K22" s="38"/>
      <c r="L22" s="38"/>
    </row>
    <row r="23" spans="2:20">
      <c r="B23" s="38"/>
      <c r="C23" s="38"/>
      <c r="D23" s="38"/>
      <c r="E23" s="38"/>
      <c r="F23" s="38"/>
      <c r="G23" s="38"/>
      <c r="H23" s="38"/>
      <c r="I23" s="38"/>
      <c r="J23" s="38"/>
      <c r="K23" s="38"/>
      <c r="L23" s="38"/>
    </row>
    <row r="24" spans="2:20">
      <c r="B24" s="38"/>
      <c r="C24" s="38"/>
      <c r="D24" s="38"/>
      <c r="E24" s="38"/>
      <c r="F24" s="38"/>
      <c r="G24" s="38"/>
      <c r="H24" s="38"/>
      <c r="I24" s="38"/>
      <c r="J24" s="38"/>
      <c r="K24" s="38"/>
      <c r="L24" s="38"/>
    </row>
  </sheetData>
  <mergeCells count="4">
    <mergeCell ref="S3:S4"/>
    <mergeCell ref="T3:T4"/>
    <mergeCell ref="B2:J2"/>
    <mergeCell ref="D3:R3"/>
  </mergeCells>
  <pageMargins left="0.7" right="0.7" top="0.75" bottom="0.75" header="0.3" footer="0.3"/>
  <ignoredErrors>
    <ignoredError sqref="D21 E21:Q21" formulaRange="1"/>
  </ignoredErrors>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46"/>
  <dimension ref="A1:R90"/>
  <sheetViews>
    <sheetView workbookViewId="0">
      <selection activeCell="Q10" sqref="Q10"/>
    </sheetView>
  </sheetViews>
  <sheetFormatPr defaultColWidth="9.140625" defaultRowHeight="12.75"/>
  <cols>
    <col min="1" max="1" width="3.7109375" style="32" customWidth="1"/>
    <col min="2" max="2" width="31.5703125" style="32" customWidth="1"/>
    <col min="3" max="3" width="19.5703125" style="32" customWidth="1"/>
    <col min="4" max="15" width="13.7109375" style="32" customWidth="1"/>
    <col min="16" max="16384" width="9.140625" style="32"/>
  </cols>
  <sheetData>
    <row r="1" spans="1:16" ht="21" customHeight="1">
      <c r="A1" s="20"/>
      <c r="B1" s="20"/>
      <c r="C1" s="20"/>
      <c r="D1" s="20"/>
      <c r="E1" s="20"/>
      <c r="F1" s="20"/>
      <c r="G1" s="20"/>
      <c r="H1" s="20"/>
    </row>
    <row r="2" spans="1:16" ht="48" customHeight="1">
      <c r="A2" s="31"/>
      <c r="B2" s="521" t="s">
        <v>753</v>
      </c>
      <c r="C2" s="521"/>
      <c r="D2" s="521"/>
      <c r="E2" s="521"/>
      <c r="F2" s="521"/>
      <c r="G2" s="521"/>
      <c r="H2" s="521"/>
      <c r="I2" s="521"/>
    </row>
    <row r="3" spans="1:16" ht="63.75">
      <c r="A3" s="61"/>
      <c r="B3" s="65" t="s">
        <v>1076</v>
      </c>
      <c r="C3" s="11" t="s">
        <v>113</v>
      </c>
      <c r="D3" s="34" t="s">
        <v>742</v>
      </c>
      <c r="E3" s="34" t="s">
        <v>743</v>
      </c>
      <c r="F3" s="34" t="s">
        <v>741</v>
      </c>
      <c r="G3" s="44" t="s">
        <v>740</v>
      </c>
      <c r="H3" s="34" t="s">
        <v>514</v>
      </c>
      <c r="I3" s="34" t="s">
        <v>65</v>
      </c>
      <c r="J3" s="34" t="s">
        <v>515</v>
      </c>
      <c r="K3" s="34" t="s">
        <v>516</v>
      </c>
      <c r="L3" s="34" t="s">
        <v>739</v>
      </c>
      <c r="M3" s="34" t="s">
        <v>738</v>
      </c>
      <c r="N3" s="34" t="s">
        <v>737</v>
      </c>
      <c r="O3" s="34" t="s">
        <v>64</v>
      </c>
    </row>
    <row r="4" spans="1:16">
      <c r="A4" s="50"/>
      <c r="B4" s="54" t="s">
        <v>62</v>
      </c>
      <c r="C4" s="95"/>
      <c r="D4" s="87"/>
      <c r="E4" s="84"/>
      <c r="F4" s="84"/>
      <c r="G4" s="84"/>
      <c r="H4" s="84"/>
      <c r="I4" s="84"/>
      <c r="J4" s="84"/>
      <c r="K4" s="84"/>
      <c r="L4" s="84"/>
      <c r="M4" s="84"/>
      <c r="N4" s="84"/>
      <c r="O4" s="84"/>
      <c r="P4" s="38"/>
    </row>
    <row r="5" spans="1:16">
      <c r="A5" s="50"/>
      <c r="B5" s="27"/>
      <c r="C5" s="33" t="s">
        <v>67</v>
      </c>
      <c r="D5" s="39">
        <v>5243.4138320200145</v>
      </c>
      <c r="E5" s="39">
        <v>4151.7181894099976</v>
      </c>
      <c r="F5" s="76">
        <v>0.99308663865162816</v>
      </c>
      <c r="G5" s="39">
        <v>6206.2376284399706</v>
      </c>
      <c r="H5" s="76">
        <v>3.8129650868952317E-4</v>
      </c>
      <c r="I5" s="39">
        <v>29777</v>
      </c>
      <c r="J5" s="76">
        <v>0.78372966919102127</v>
      </c>
      <c r="K5" s="39">
        <v>0</v>
      </c>
      <c r="L5" s="39">
        <v>560.98118163000493</v>
      </c>
      <c r="M5" s="76">
        <v>9.0389897263894445E-2</v>
      </c>
      <c r="N5" s="39">
        <v>1.8517154899999895</v>
      </c>
      <c r="O5" s="87"/>
      <c r="P5" s="38"/>
    </row>
    <row r="6" spans="1:16">
      <c r="A6" s="50"/>
      <c r="B6" s="27"/>
      <c r="C6" s="343" t="s">
        <v>744</v>
      </c>
      <c r="D6" s="39">
        <v>4953.7458571000125</v>
      </c>
      <c r="E6" s="39">
        <v>4006.6076940299986</v>
      </c>
      <c r="F6" s="76">
        <v>0.99283625194880776</v>
      </c>
      <c r="G6" s="39">
        <v>5907.9169115599725</v>
      </c>
      <c r="H6" s="76">
        <v>3.375956746481235E-4</v>
      </c>
      <c r="I6" s="39">
        <v>28514</v>
      </c>
      <c r="J6" s="76">
        <v>0.78409351065971955</v>
      </c>
      <c r="K6" s="39">
        <v>0</v>
      </c>
      <c r="L6" s="39">
        <v>492.78386983000337</v>
      </c>
      <c r="M6" s="76">
        <v>8.3410765115158811E-2</v>
      </c>
      <c r="N6" s="39">
        <v>1.5629513799999881</v>
      </c>
      <c r="O6" s="87"/>
      <c r="P6" s="38"/>
    </row>
    <row r="7" spans="1:16">
      <c r="A7" s="50"/>
      <c r="B7" s="27"/>
      <c r="C7" s="343" t="s">
        <v>745</v>
      </c>
      <c r="D7" s="39">
        <v>289.66797492000035</v>
      </c>
      <c r="E7" s="39">
        <v>145.11049538000009</v>
      </c>
      <c r="F7" s="76">
        <v>1</v>
      </c>
      <c r="G7" s="39">
        <v>298.32071688000048</v>
      </c>
      <c r="H7" s="76">
        <v>1.2467439344756221E-3</v>
      </c>
      <c r="I7" s="39">
        <v>1263</v>
      </c>
      <c r="J7" s="76">
        <v>0.77652418514504629</v>
      </c>
      <c r="K7" s="39">
        <v>0</v>
      </c>
      <c r="L7" s="39">
        <v>68.197311799999994</v>
      </c>
      <c r="M7" s="76">
        <v>0.22860400884405346</v>
      </c>
      <c r="N7" s="39">
        <v>0.28876411000000024</v>
      </c>
      <c r="O7" s="87"/>
      <c r="P7" s="38"/>
    </row>
    <row r="8" spans="1:16">
      <c r="A8" s="49"/>
      <c r="B8" s="54"/>
      <c r="C8" s="33" t="s">
        <v>68</v>
      </c>
      <c r="D8" s="39">
        <v>318.09254847999995</v>
      </c>
      <c r="E8" s="39">
        <v>175.82184558999995</v>
      </c>
      <c r="F8" s="76">
        <v>0.98863456043647835</v>
      </c>
      <c r="G8" s="39">
        <v>325.42103303000033</v>
      </c>
      <c r="H8" s="76">
        <v>1.9728887115165752E-3</v>
      </c>
      <c r="I8" s="39">
        <v>1301</v>
      </c>
      <c r="J8" s="76">
        <v>0.77970456863744519</v>
      </c>
      <c r="K8" s="39">
        <v>0</v>
      </c>
      <c r="L8" s="39">
        <v>103.6640317100001</v>
      </c>
      <c r="M8" s="76">
        <v>0.31855356964724335</v>
      </c>
      <c r="N8" s="39">
        <v>0.49951107000000017</v>
      </c>
      <c r="O8" s="87"/>
      <c r="P8" s="38"/>
    </row>
    <row r="9" spans="1:16">
      <c r="A9" s="50"/>
      <c r="B9" s="27"/>
      <c r="C9" s="33" t="s">
        <v>69</v>
      </c>
      <c r="D9" s="39">
        <v>292.33659853000012</v>
      </c>
      <c r="E9" s="39">
        <v>215.30782807000003</v>
      </c>
      <c r="F9" s="76">
        <v>0.66946591339511075</v>
      </c>
      <c r="G9" s="39">
        <v>309.25514778000024</v>
      </c>
      <c r="H9" s="76">
        <v>3.3224239567901498E-3</v>
      </c>
      <c r="I9" s="39">
        <v>1238</v>
      </c>
      <c r="J9" s="76">
        <v>0.78245238996600908</v>
      </c>
      <c r="K9" s="39">
        <v>0</v>
      </c>
      <c r="L9" s="39">
        <v>141.61936244</v>
      </c>
      <c r="M9" s="76">
        <v>0.457936960650841</v>
      </c>
      <c r="N9" s="39">
        <v>0.80072676000000109</v>
      </c>
      <c r="O9" s="87"/>
      <c r="P9" s="38"/>
    </row>
    <row r="10" spans="1:16">
      <c r="B10" s="38"/>
      <c r="C10" s="33" t="s">
        <v>70</v>
      </c>
      <c r="D10" s="39">
        <v>60.83450382000003</v>
      </c>
      <c r="E10" s="39">
        <v>33.137733179999998</v>
      </c>
      <c r="F10" s="76">
        <v>1</v>
      </c>
      <c r="G10" s="39">
        <v>59.540584059999937</v>
      </c>
      <c r="H10" s="76">
        <v>6.0343222666704253E-3</v>
      </c>
      <c r="I10" s="39">
        <v>302</v>
      </c>
      <c r="J10" s="76">
        <v>0.7761843374181685</v>
      </c>
      <c r="K10" s="39">
        <v>0</v>
      </c>
      <c r="L10" s="39">
        <v>39.965357299999994</v>
      </c>
      <c r="M10" s="76">
        <v>0.67122884215791889</v>
      </c>
      <c r="N10" s="39">
        <v>0.27881785999999981</v>
      </c>
      <c r="O10" s="87"/>
      <c r="P10" s="38"/>
    </row>
    <row r="11" spans="1:16">
      <c r="B11" s="38"/>
      <c r="C11" s="33" t="s">
        <v>71</v>
      </c>
      <c r="D11" s="39">
        <v>264.93365204999992</v>
      </c>
      <c r="E11" s="39">
        <v>138.71404500999998</v>
      </c>
      <c r="F11" s="76">
        <v>0.99754499524561147</v>
      </c>
      <c r="G11" s="39">
        <v>261.32056361000002</v>
      </c>
      <c r="H11" s="76">
        <v>1.2294807914763945E-2</v>
      </c>
      <c r="I11" s="39">
        <v>1642</v>
      </c>
      <c r="J11" s="76">
        <v>0.77381500475048426</v>
      </c>
      <c r="K11" s="39">
        <v>0</v>
      </c>
      <c r="L11" s="39">
        <v>282.49641735000023</v>
      </c>
      <c r="M11" s="76">
        <v>1.0810340122012112</v>
      </c>
      <c r="N11" s="39">
        <v>2.4789009999999987</v>
      </c>
      <c r="O11" s="87"/>
      <c r="P11" s="38"/>
    </row>
    <row r="12" spans="1:16">
      <c r="B12" s="38"/>
      <c r="C12" s="343" t="s">
        <v>746</v>
      </c>
      <c r="D12" s="39">
        <v>221.21096102999991</v>
      </c>
      <c r="E12" s="39">
        <v>121.39370341999998</v>
      </c>
      <c r="F12" s="76">
        <v>0.99719471743256904</v>
      </c>
      <c r="G12" s="39">
        <v>219.31677914000014</v>
      </c>
      <c r="H12" s="76">
        <v>1.0727115428477998E-2</v>
      </c>
      <c r="I12" s="39">
        <v>1387</v>
      </c>
      <c r="J12" s="76">
        <v>0.77597912771516031</v>
      </c>
      <c r="K12" s="39">
        <v>0</v>
      </c>
      <c r="L12" s="39">
        <v>220.58205431000036</v>
      </c>
      <c r="M12" s="76">
        <v>1.0057691672062745</v>
      </c>
      <c r="N12" s="39">
        <v>1.8210087199999998</v>
      </c>
      <c r="O12" s="87"/>
      <c r="P12" s="38"/>
    </row>
    <row r="13" spans="1:16">
      <c r="B13" s="38"/>
      <c r="C13" s="343" t="s">
        <v>747</v>
      </c>
      <c r="D13" s="39">
        <v>43.722691020000028</v>
      </c>
      <c r="E13" s="39">
        <v>17.320341589999991</v>
      </c>
      <c r="F13" s="76">
        <v>1</v>
      </c>
      <c r="G13" s="39">
        <v>42.003784470000014</v>
      </c>
      <c r="H13" s="76">
        <v>2.0480290987599428E-2</v>
      </c>
      <c r="I13" s="39">
        <v>255</v>
      </c>
      <c r="J13" s="76">
        <v>0.76251534486829275</v>
      </c>
      <c r="K13" s="39">
        <v>0</v>
      </c>
      <c r="L13" s="39">
        <v>61.914363039999991</v>
      </c>
      <c r="M13" s="76">
        <v>1.4740186823932622</v>
      </c>
      <c r="N13" s="39">
        <v>0.65789227999999988</v>
      </c>
      <c r="O13" s="87"/>
      <c r="P13" s="38"/>
    </row>
    <row r="14" spans="1:16">
      <c r="B14" s="38"/>
      <c r="C14" s="33" t="s">
        <v>72</v>
      </c>
      <c r="D14" s="39">
        <v>317.08061228999924</v>
      </c>
      <c r="E14" s="39">
        <v>92.723559029999976</v>
      </c>
      <c r="F14" s="76">
        <v>1</v>
      </c>
      <c r="G14" s="39">
        <v>290.58430212999974</v>
      </c>
      <c r="H14" s="76">
        <v>7.53728034777187E-2</v>
      </c>
      <c r="I14" s="39">
        <v>1759</v>
      </c>
      <c r="J14" s="76">
        <v>0.78903941814169121</v>
      </c>
      <c r="K14" s="39">
        <v>0</v>
      </c>
      <c r="L14" s="39">
        <v>953.3602820699997</v>
      </c>
      <c r="M14" s="76">
        <v>3.2808388996990328</v>
      </c>
      <c r="N14" s="39">
        <v>17.276455060000028</v>
      </c>
      <c r="O14" s="87"/>
      <c r="P14" s="38"/>
    </row>
    <row r="15" spans="1:16">
      <c r="B15" s="38"/>
      <c r="C15" s="343" t="s">
        <v>748</v>
      </c>
      <c r="D15" s="39">
        <v>27.992509380000016</v>
      </c>
      <c r="E15" s="39">
        <v>12.362309529999996</v>
      </c>
      <c r="F15" s="76">
        <v>1</v>
      </c>
      <c r="G15" s="39">
        <v>28.735466779999989</v>
      </c>
      <c r="H15" s="76">
        <v>3.762971895357603E-2</v>
      </c>
      <c r="I15" s="39">
        <v>172</v>
      </c>
      <c r="J15" s="76">
        <v>0.75344675991491439</v>
      </c>
      <c r="K15" s="39">
        <v>0</v>
      </c>
      <c r="L15" s="39">
        <v>55.323494249999996</v>
      </c>
      <c r="M15" s="76">
        <v>1.9252686818543483</v>
      </c>
      <c r="N15" s="39">
        <v>0.81254687000000025</v>
      </c>
      <c r="O15" s="87"/>
      <c r="P15" s="38"/>
    </row>
    <row r="16" spans="1:16">
      <c r="B16" s="38"/>
      <c r="C16" s="343" t="s">
        <v>749</v>
      </c>
      <c r="D16" s="39">
        <v>289.08810290999946</v>
      </c>
      <c r="E16" s="39">
        <v>80.361249500000014</v>
      </c>
      <c r="F16" s="76">
        <v>1</v>
      </c>
      <c r="G16" s="39">
        <v>261.84883534999983</v>
      </c>
      <c r="H16" s="76">
        <v>7.9514754882881677E-2</v>
      </c>
      <c r="I16" s="39">
        <v>1587</v>
      </c>
      <c r="J16" s="76">
        <v>0.79294538032296447</v>
      </c>
      <c r="K16" s="39">
        <v>0</v>
      </c>
      <c r="L16" s="39">
        <v>898.03678781999997</v>
      </c>
      <c r="M16" s="76">
        <v>3.4296000844137438</v>
      </c>
      <c r="N16" s="39">
        <v>16.463908190000023</v>
      </c>
      <c r="O16" s="87"/>
      <c r="P16" s="38"/>
    </row>
    <row r="17" spans="2:16">
      <c r="B17" s="38"/>
      <c r="C17" s="33" t="s">
        <v>73</v>
      </c>
      <c r="D17" s="39">
        <v>13.281006229999999</v>
      </c>
      <c r="E17" s="39">
        <v>10.583359989999996</v>
      </c>
      <c r="F17" s="76">
        <v>1</v>
      </c>
      <c r="G17" s="39">
        <v>13.065832950000004</v>
      </c>
      <c r="H17" s="76">
        <v>0.16913730472871147</v>
      </c>
      <c r="I17" s="39">
        <v>105</v>
      </c>
      <c r="J17" s="76">
        <v>0.76360567964679571</v>
      </c>
      <c r="K17" s="39">
        <v>0</v>
      </c>
      <c r="L17" s="39">
        <v>45.271480350000004</v>
      </c>
      <c r="M17" s="76">
        <v>3.4648751842491592</v>
      </c>
      <c r="N17" s="39">
        <v>1.6837166800000003</v>
      </c>
      <c r="O17" s="87"/>
      <c r="P17" s="38"/>
    </row>
    <row r="18" spans="2:16">
      <c r="B18" s="38"/>
      <c r="C18" s="343" t="s">
        <v>750</v>
      </c>
      <c r="D18" s="39">
        <v>12.619517779999999</v>
      </c>
      <c r="E18" s="39">
        <v>9.8595923599999971</v>
      </c>
      <c r="F18" s="76">
        <v>1</v>
      </c>
      <c r="G18" s="39">
        <v>12.041250790000007</v>
      </c>
      <c r="H18" s="76">
        <v>0.15682634874739529</v>
      </c>
      <c r="I18" s="39">
        <v>101</v>
      </c>
      <c r="J18" s="76">
        <v>0.76011458145386879</v>
      </c>
      <c r="K18" s="39">
        <v>0</v>
      </c>
      <c r="L18" s="39">
        <v>41.390626670000003</v>
      </c>
      <c r="M18" s="76">
        <v>3.437402591462841</v>
      </c>
      <c r="N18" s="39">
        <v>1.4249993900000004</v>
      </c>
      <c r="O18" s="87"/>
      <c r="P18" s="38"/>
    </row>
    <row r="19" spans="2:16">
      <c r="B19" s="38"/>
      <c r="C19" s="343" t="s">
        <v>751</v>
      </c>
      <c r="D19" s="39"/>
      <c r="E19" s="39"/>
      <c r="F19" s="76"/>
      <c r="G19" s="39"/>
      <c r="H19" s="76"/>
      <c r="I19" s="39"/>
      <c r="J19" s="76"/>
      <c r="K19" s="39"/>
      <c r="L19" s="39"/>
      <c r="M19" s="76"/>
      <c r="N19" s="39"/>
      <c r="O19" s="87"/>
      <c r="P19" s="38"/>
    </row>
    <row r="20" spans="2:16">
      <c r="B20" s="38"/>
      <c r="C20" s="343" t="s">
        <v>752</v>
      </c>
      <c r="D20" s="39">
        <v>0.63378283999999996</v>
      </c>
      <c r="E20" s="39">
        <v>0.72376763</v>
      </c>
      <c r="F20" s="76">
        <v>0</v>
      </c>
      <c r="G20" s="39">
        <v>1.02458216</v>
      </c>
      <c r="H20" s="76">
        <v>0</v>
      </c>
      <c r="I20" s="39">
        <v>3</v>
      </c>
      <c r="J20" s="76">
        <v>0</v>
      </c>
      <c r="K20" s="39">
        <v>0</v>
      </c>
      <c r="L20" s="39">
        <v>3.8808536799999995</v>
      </c>
      <c r="M20" s="76">
        <v>0</v>
      </c>
      <c r="N20" s="39">
        <v>0.25871728999999999</v>
      </c>
      <c r="O20" s="87"/>
      <c r="P20" s="38"/>
    </row>
    <row r="21" spans="2:16">
      <c r="B21" s="38"/>
      <c r="C21" s="33" t="s">
        <v>74</v>
      </c>
      <c r="D21" s="39">
        <v>50.708298069999984</v>
      </c>
      <c r="E21" s="39">
        <v>17.336076220000002</v>
      </c>
      <c r="F21" s="76">
        <v>1</v>
      </c>
      <c r="G21" s="39">
        <v>44.279999330000003</v>
      </c>
      <c r="H21" s="76">
        <v>0.31381999999999999</v>
      </c>
      <c r="I21" s="39">
        <v>269</v>
      </c>
      <c r="J21" s="76">
        <v>0.80463429649636886</v>
      </c>
      <c r="K21" s="39"/>
      <c r="L21" s="39">
        <v>369.99012622999987</v>
      </c>
      <c r="M21" s="76">
        <v>3.7877427809205657</v>
      </c>
      <c r="N21" s="39">
        <v>17.263705510000001</v>
      </c>
      <c r="O21" s="87"/>
      <c r="P21" s="38"/>
    </row>
    <row r="22" spans="2:16" s="68" customFormat="1" ht="13.5" thickBot="1">
      <c r="B22" s="40"/>
      <c r="C22" s="24" t="s">
        <v>66</v>
      </c>
      <c r="D22" s="41">
        <v>6560.6810514900135</v>
      </c>
      <c r="E22" s="41">
        <v>4835.3426364999968</v>
      </c>
      <c r="F22" s="77">
        <v>1</v>
      </c>
      <c r="G22" s="41">
        <v>7509.7050913299699</v>
      </c>
      <c r="H22" s="77">
        <v>1</v>
      </c>
      <c r="I22" s="41">
        <v>36393</v>
      </c>
      <c r="J22" s="77">
        <v>0.38987621821456142</v>
      </c>
      <c r="K22" s="41">
        <v>0</v>
      </c>
      <c r="L22" s="41">
        <v>2497.348239080005</v>
      </c>
      <c r="M22" s="77">
        <v>8.3556940340631183</v>
      </c>
      <c r="N22" s="41">
        <v>42.133549430000016</v>
      </c>
      <c r="O22" s="41">
        <v>206.36515506000006</v>
      </c>
      <c r="P22" s="71"/>
    </row>
    <row r="23" spans="2:16">
      <c r="B23" s="38"/>
      <c r="C23" s="38"/>
      <c r="D23" s="38"/>
      <c r="E23" s="38"/>
      <c r="F23" s="38"/>
      <c r="G23" s="38"/>
      <c r="H23" s="38"/>
      <c r="I23" s="38"/>
      <c r="J23" s="38"/>
      <c r="K23" s="38"/>
      <c r="L23" s="38"/>
      <c r="M23" s="38"/>
      <c r="N23" s="38"/>
      <c r="O23" s="38"/>
      <c r="P23" s="38"/>
    </row>
    <row r="24" spans="2:16" ht="63.75">
      <c r="B24" s="65" t="s">
        <v>1076</v>
      </c>
      <c r="C24" s="11" t="s">
        <v>113</v>
      </c>
      <c r="D24" s="275" t="s">
        <v>742</v>
      </c>
      <c r="E24" s="275" t="s">
        <v>743</v>
      </c>
      <c r="F24" s="275" t="s">
        <v>741</v>
      </c>
      <c r="G24" s="276" t="s">
        <v>740</v>
      </c>
      <c r="H24" s="275" t="s">
        <v>514</v>
      </c>
      <c r="I24" s="275" t="s">
        <v>65</v>
      </c>
      <c r="J24" s="275" t="s">
        <v>515</v>
      </c>
      <c r="K24" s="275" t="s">
        <v>516</v>
      </c>
      <c r="L24" s="275" t="s">
        <v>739</v>
      </c>
      <c r="M24" s="275" t="s">
        <v>738</v>
      </c>
      <c r="N24" s="275" t="s">
        <v>737</v>
      </c>
      <c r="O24" s="275" t="s">
        <v>64</v>
      </c>
      <c r="P24" s="38"/>
    </row>
    <row r="25" spans="2:16">
      <c r="B25" s="54" t="s">
        <v>75</v>
      </c>
      <c r="C25" s="95"/>
      <c r="D25" s="87"/>
      <c r="E25" s="84"/>
      <c r="F25" s="84"/>
      <c r="G25" s="84"/>
      <c r="H25" s="84"/>
      <c r="I25" s="84"/>
      <c r="J25" s="84"/>
      <c r="K25" s="84"/>
      <c r="L25" s="84"/>
      <c r="M25" s="84"/>
      <c r="N25" s="84"/>
      <c r="O25" s="84"/>
      <c r="P25" s="38"/>
    </row>
    <row r="26" spans="2:16">
      <c r="B26" s="27"/>
      <c r="C26" s="33" t="s">
        <v>67</v>
      </c>
      <c r="D26" s="39">
        <v>3348.5827243600579</v>
      </c>
      <c r="E26" s="39">
        <v>8253.8923937100026</v>
      </c>
      <c r="F26" s="76">
        <v>0.99880194589191207</v>
      </c>
      <c r="G26" s="39">
        <v>10330.530196270409</v>
      </c>
      <c r="H26" s="76">
        <v>3.9340702427404715E-4</v>
      </c>
      <c r="I26" s="39">
        <v>86506</v>
      </c>
      <c r="J26" s="76">
        <v>0.79990052370704423</v>
      </c>
      <c r="K26" s="39">
        <v>0</v>
      </c>
      <c r="L26" s="39">
        <v>1035.8174842899764</v>
      </c>
      <c r="M26" s="76">
        <v>0.10026760143094433</v>
      </c>
      <c r="N26" s="39">
        <v>3.2380311499999634</v>
      </c>
      <c r="O26" s="87"/>
      <c r="P26" s="38"/>
    </row>
    <row r="27" spans="2:16">
      <c r="B27" s="27"/>
      <c r="C27" s="343" t="s">
        <v>744</v>
      </c>
      <c r="D27" s="39">
        <v>3034.6512363700299</v>
      </c>
      <c r="E27" s="39">
        <v>7966.7821706700142</v>
      </c>
      <c r="F27" s="76">
        <v>0.99876112616630386</v>
      </c>
      <c r="G27" s="39">
        <v>9800.2173887603567</v>
      </c>
      <c r="H27" s="76">
        <v>3.4739348402305063E-4</v>
      </c>
      <c r="I27" s="39">
        <v>82503</v>
      </c>
      <c r="J27" s="76">
        <v>0.80037183869420403</v>
      </c>
      <c r="K27" s="39">
        <v>0</v>
      </c>
      <c r="L27" s="39">
        <v>907.6991622299779</v>
      </c>
      <c r="M27" s="76">
        <v>9.2620308940391166E-2</v>
      </c>
      <c r="N27" s="39">
        <v>2.7162601499999659</v>
      </c>
      <c r="O27" s="87"/>
      <c r="P27" s="38"/>
    </row>
    <row r="28" spans="2:16">
      <c r="B28" s="27"/>
      <c r="C28" s="343" t="s">
        <v>745</v>
      </c>
      <c r="D28" s="39">
        <v>313.93148798999971</v>
      </c>
      <c r="E28" s="39">
        <v>287.11022304000039</v>
      </c>
      <c r="F28" s="76">
        <v>0.9999346184200576</v>
      </c>
      <c r="G28" s="39">
        <v>530.31280751000008</v>
      </c>
      <c r="H28" s="76">
        <v>1.2437404329722027E-3</v>
      </c>
      <c r="I28" s="39">
        <v>4003</v>
      </c>
      <c r="J28" s="76">
        <v>0.79119059012200377</v>
      </c>
      <c r="K28" s="39">
        <v>0</v>
      </c>
      <c r="L28" s="39">
        <v>128.11832206000008</v>
      </c>
      <c r="M28" s="76">
        <v>0.24159009596913075</v>
      </c>
      <c r="N28" s="39">
        <v>0.52177100000000032</v>
      </c>
      <c r="O28" s="87"/>
      <c r="P28" s="38"/>
    </row>
    <row r="29" spans="2:16">
      <c r="B29" s="54"/>
      <c r="C29" s="33" t="s">
        <v>68</v>
      </c>
      <c r="D29" s="39">
        <v>630.94780046999858</v>
      </c>
      <c r="E29" s="39">
        <v>383.89976634999971</v>
      </c>
      <c r="F29" s="76">
        <v>0.99956052565073406</v>
      </c>
      <c r="G29" s="39">
        <v>708.36803766999878</v>
      </c>
      <c r="H29" s="76">
        <v>2.0229510185353107E-3</v>
      </c>
      <c r="I29" s="39">
        <v>4296</v>
      </c>
      <c r="J29" s="76">
        <v>0.78911091122033317</v>
      </c>
      <c r="K29" s="39">
        <v>0</v>
      </c>
      <c r="L29" s="39">
        <v>233.58687663999973</v>
      </c>
      <c r="M29" s="76">
        <v>0.32975355213417856</v>
      </c>
      <c r="N29" s="39">
        <v>1.1308626799999992</v>
      </c>
      <c r="O29" s="87"/>
      <c r="P29" s="38"/>
    </row>
    <row r="30" spans="2:16">
      <c r="B30" s="27"/>
      <c r="C30" s="33" t="s">
        <v>69</v>
      </c>
      <c r="D30" s="39">
        <v>218.7296816999999</v>
      </c>
      <c r="E30" s="39">
        <v>271.82304115999995</v>
      </c>
      <c r="F30" s="76">
        <v>0.99890320857743453</v>
      </c>
      <c r="G30" s="39">
        <v>474.94473667999887</v>
      </c>
      <c r="H30" s="76">
        <v>3.346577872908733E-3</v>
      </c>
      <c r="I30" s="39">
        <v>3525</v>
      </c>
      <c r="J30" s="76">
        <v>0.78174241645597498</v>
      </c>
      <c r="K30" s="39">
        <v>0</v>
      </c>
      <c r="L30" s="39">
        <v>213.27492664000104</v>
      </c>
      <c r="M30" s="76">
        <v>0.44905208999862695</v>
      </c>
      <c r="N30" s="39">
        <v>1.23942493</v>
      </c>
      <c r="O30" s="87"/>
      <c r="P30" s="38"/>
    </row>
    <row r="31" spans="2:16">
      <c r="B31" s="38"/>
      <c r="C31" s="33" t="s">
        <v>70</v>
      </c>
      <c r="D31" s="39">
        <v>83.743228829999993</v>
      </c>
      <c r="E31" s="39">
        <v>90.599766109999948</v>
      </c>
      <c r="F31" s="76">
        <v>0.99669985549811502</v>
      </c>
      <c r="G31" s="39">
        <v>168.41060201999983</v>
      </c>
      <c r="H31" s="76">
        <v>5.9012279674478391E-3</v>
      </c>
      <c r="I31" s="39">
        <v>1328</v>
      </c>
      <c r="J31" s="76">
        <v>0.80154129099102356</v>
      </c>
      <c r="K31" s="39">
        <v>0</v>
      </c>
      <c r="L31" s="39">
        <v>104.52794469000028</v>
      </c>
      <c r="M31" s="76">
        <v>0.62067318468220267</v>
      </c>
      <c r="N31" s="39">
        <v>0.7958193499999997</v>
      </c>
      <c r="O31" s="87"/>
      <c r="P31" s="38"/>
    </row>
    <row r="32" spans="2:16">
      <c r="B32" s="38"/>
      <c r="C32" s="33" t="s">
        <v>71</v>
      </c>
      <c r="D32" s="39">
        <v>194.40106736000033</v>
      </c>
      <c r="E32" s="39">
        <v>218.42866955999995</v>
      </c>
      <c r="F32" s="76">
        <v>0.99800146473043405</v>
      </c>
      <c r="G32" s="39">
        <v>386.31169240999913</v>
      </c>
      <c r="H32" s="76">
        <v>1.2230317146406568E-2</v>
      </c>
      <c r="I32" s="39">
        <v>5505</v>
      </c>
      <c r="J32" s="76">
        <v>0.80011640813578655</v>
      </c>
      <c r="K32" s="39">
        <v>0</v>
      </c>
      <c r="L32" s="39">
        <v>326.30288641999823</v>
      </c>
      <c r="M32" s="76">
        <v>0.84466220627277178</v>
      </c>
      <c r="N32" s="39">
        <v>3.7720722299999658</v>
      </c>
      <c r="O32" s="87"/>
      <c r="P32" s="38"/>
    </row>
    <row r="33" spans="2:18">
      <c r="B33" s="38"/>
      <c r="C33" s="343" t="s">
        <v>746</v>
      </c>
      <c r="D33" s="39">
        <v>153.11080559000001</v>
      </c>
      <c r="E33" s="39">
        <v>187.32568470999982</v>
      </c>
      <c r="F33" s="76">
        <v>0.99827427034098137</v>
      </c>
      <c r="G33" s="39">
        <v>316.13464533000069</v>
      </c>
      <c r="H33" s="76">
        <v>1.0401068328977331E-2</v>
      </c>
      <c r="I33" s="39">
        <v>4298</v>
      </c>
      <c r="J33" s="76">
        <v>0.80105988255063643</v>
      </c>
      <c r="K33" s="39">
        <v>0</v>
      </c>
      <c r="L33" s="39">
        <v>255.55372970999983</v>
      </c>
      <c r="M33" s="76">
        <v>0.80836989392047554</v>
      </c>
      <c r="N33" s="39">
        <v>2.6289894999999968</v>
      </c>
      <c r="O33" s="87"/>
      <c r="P33" s="38"/>
    </row>
    <row r="34" spans="2:18">
      <c r="B34" s="38"/>
      <c r="C34" s="343" t="s">
        <v>747</v>
      </c>
      <c r="D34" s="39">
        <v>41.290261769999987</v>
      </c>
      <c r="E34" s="39">
        <v>31.102984850000013</v>
      </c>
      <c r="F34" s="76">
        <v>0.99635842313700007</v>
      </c>
      <c r="G34" s="39">
        <v>70.177047080000108</v>
      </c>
      <c r="H34" s="76">
        <v>2.047074546564117E-2</v>
      </c>
      <c r="I34" s="39">
        <v>1207</v>
      </c>
      <c r="J34" s="76">
        <v>0.79586623002302637</v>
      </c>
      <c r="K34" s="39">
        <v>0</v>
      </c>
      <c r="L34" s="39">
        <v>70.749156709999866</v>
      </c>
      <c r="M34" s="76">
        <v>1.0081523753677974</v>
      </c>
      <c r="N34" s="39">
        <v>1.143082730000003</v>
      </c>
      <c r="O34" s="87"/>
      <c r="P34" s="38"/>
    </row>
    <row r="35" spans="2:18">
      <c r="B35" s="38"/>
      <c r="C35" s="33" t="s">
        <v>72</v>
      </c>
      <c r="D35" s="39">
        <v>199.02326289000047</v>
      </c>
      <c r="E35" s="39">
        <v>84.392142229999934</v>
      </c>
      <c r="F35" s="76">
        <v>0.99805061128141948</v>
      </c>
      <c r="G35" s="39">
        <v>270.10708796999955</v>
      </c>
      <c r="H35" s="76">
        <v>6.8136998891564216E-2</v>
      </c>
      <c r="I35" s="39">
        <v>6606</v>
      </c>
      <c r="J35" s="76">
        <v>0.80425543947286482</v>
      </c>
      <c r="K35" s="39">
        <v>0</v>
      </c>
      <c r="L35" s="39">
        <v>340.24424243999874</v>
      </c>
      <c r="M35" s="76">
        <v>1.2596642501946829</v>
      </c>
      <c r="N35" s="39">
        <v>14.828289979999919</v>
      </c>
      <c r="O35" s="87"/>
      <c r="P35" s="38"/>
    </row>
    <row r="36" spans="2:18">
      <c r="B36" s="38"/>
      <c r="C36" s="343" t="s">
        <v>748</v>
      </c>
      <c r="D36" s="39">
        <v>45.565199249999964</v>
      </c>
      <c r="E36" s="39">
        <v>27.988482789999999</v>
      </c>
      <c r="F36" s="76">
        <v>0.99511278153137783</v>
      </c>
      <c r="G36" s="39">
        <v>66.31671364999994</v>
      </c>
      <c r="H36" s="76">
        <v>3.8080623831809851E-2</v>
      </c>
      <c r="I36" s="39">
        <v>980</v>
      </c>
      <c r="J36" s="76">
        <v>0.77039962642677839</v>
      </c>
      <c r="K36" s="39">
        <v>0</v>
      </c>
      <c r="L36" s="39">
        <v>65.951483430000067</v>
      </c>
      <c r="M36" s="76">
        <v>0.99449263692517331</v>
      </c>
      <c r="N36" s="39">
        <v>1.9372208100000052</v>
      </c>
      <c r="O36" s="87"/>
      <c r="P36" s="38"/>
    </row>
    <row r="37" spans="2:18">
      <c r="B37" s="38"/>
      <c r="C37" s="343" t="s">
        <v>749</v>
      </c>
      <c r="D37" s="39">
        <v>153.45806364000015</v>
      </c>
      <c r="E37" s="39">
        <v>56.403659440000013</v>
      </c>
      <c r="F37" s="76">
        <v>0.99950841381081845</v>
      </c>
      <c r="G37" s="39">
        <v>203.79037431999984</v>
      </c>
      <c r="H37" s="76">
        <v>7.7917833854185672E-2</v>
      </c>
      <c r="I37" s="39">
        <v>5626</v>
      </c>
      <c r="J37" s="76">
        <v>0.81527267356282618</v>
      </c>
      <c r="K37" s="39">
        <v>0</v>
      </c>
      <c r="L37" s="39">
        <v>274.29275900999926</v>
      </c>
      <c r="M37" s="76">
        <v>1.3459554207368682</v>
      </c>
      <c r="N37" s="39">
        <v>12.89106916999992</v>
      </c>
      <c r="O37" s="87"/>
      <c r="P37" s="38"/>
    </row>
    <row r="38" spans="2:18">
      <c r="B38" s="38"/>
      <c r="C38" s="33" t="s">
        <v>73</v>
      </c>
      <c r="D38" s="39">
        <v>13.85727206</v>
      </c>
      <c r="E38" s="39">
        <v>7.7960958500000022</v>
      </c>
      <c r="F38" s="76">
        <v>0.96209559301403402</v>
      </c>
      <c r="G38" s="39">
        <v>20.464705379999998</v>
      </c>
      <c r="H38" s="76">
        <v>0.17057726068787266</v>
      </c>
      <c r="I38" s="39">
        <v>392</v>
      </c>
      <c r="J38" s="76">
        <v>0.79826069220046758</v>
      </c>
      <c r="K38" s="39">
        <v>0</v>
      </c>
      <c r="L38" s="39">
        <v>29.63924093</v>
      </c>
      <c r="M38" s="76">
        <v>1.4483101701022387</v>
      </c>
      <c r="N38" s="39">
        <v>2.8198313100000005</v>
      </c>
      <c r="O38" s="87"/>
      <c r="P38" s="38"/>
    </row>
    <row r="39" spans="2:18">
      <c r="B39" s="38"/>
      <c r="C39" s="343" t="s">
        <v>750</v>
      </c>
      <c r="D39" s="39">
        <v>13.10387908</v>
      </c>
      <c r="E39" s="39">
        <v>5.7297348300000008</v>
      </c>
      <c r="F39" s="76">
        <v>0.94842581746492438</v>
      </c>
      <c r="G39" s="39">
        <v>17.644951380000002</v>
      </c>
      <c r="H39" s="76">
        <v>0.15062924217534904</v>
      </c>
      <c r="I39" s="39">
        <v>375</v>
      </c>
      <c r="J39" s="76">
        <v>0.78039578907103735</v>
      </c>
      <c r="K39" s="39">
        <v>0</v>
      </c>
      <c r="L39" s="39">
        <v>23.0336623</v>
      </c>
      <c r="M39" s="76">
        <v>1.3053967564970415</v>
      </c>
      <c r="N39" s="39">
        <v>2.0607009900000013</v>
      </c>
      <c r="O39" s="87"/>
      <c r="P39" s="38"/>
    </row>
    <row r="40" spans="2:18">
      <c r="B40" s="38"/>
      <c r="C40" s="343" t="s">
        <v>751</v>
      </c>
      <c r="D40" s="39">
        <v>0.55033451</v>
      </c>
      <c r="E40" s="39">
        <v>5.8913720000000003E-2</v>
      </c>
      <c r="F40" s="76">
        <v>1</v>
      </c>
      <c r="G40" s="39">
        <v>0.60924823000000006</v>
      </c>
      <c r="H40" s="76">
        <v>0.24346016126188821</v>
      </c>
      <c r="I40" s="39">
        <v>13</v>
      </c>
      <c r="J40" s="76">
        <v>0.87723856263096567</v>
      </c>
      <c r="K40" s="39">
        <v>0</v>
      </c>
      <c r="L40" s="39">
        <v>1.1732611900000003</v>
      </c>
      <c r="M40" s="76">
        <v>1.9257523160961829</v>
      </c>
      <c r="N40" s="39">
        <v>0.12988004</v>
      </c>
      <c r="O40" s="87"/>
      <c r="P40" s="38"/>
    </row>
    <row r="41" spans="2:18">
      <c r="B41" s="38"/>
      <c r="C41" s="343" t="s">
        <v>752</v>
      </c>
      <c r="D41" s="39">
        <v>0.20305846999999999</v>
      </c>
      <c r="E41" s="39">
        <v>2.0074472999999999</v>
      </c>
      <c r="F41" s="76">
        <v>1</v>
      </c>
      <c r="G41" s="39">
        <v>2.2105057700000001</v>
      </c>
      <c r="H41" s="76">
        <v>0.30972099999999997</v>
      </c>
      <c r="I41" s="39">
        <v>4</v>
      </c>
      <c r="J41" s="76">
        <v>0.91909648597369653</v>
      </c>
      <c r="K41" s="39">
        <v>0</v>
      </c>
      <c r="L41" s="39">
        <v>5.4323174399999994</v>
      </c>
      <c r="M41" s="76">
        <v>2.4574997784330592</v>
      </c>
      <c r="N41" s="39">
        <v>0.62925028000000005</v>
      </c>
      <c r="O41" s="87"/>
      <c r="P41" s="38"/>
    </row>
    <row r="42" spans="2:18">
      <c r="B42" s="38"/>
      <c r="C42" s="33" t="s">
        <v>74</v>
      </c>
      <c r="D42" s="39">
        <v>77.502229660000069</v>
      </c>
      <c r="E42" s="39">
        <v>11.978104559999997</v>
      </c>
      <c r="F42" s="76">
        <v>0.99999571718549096</v>
      </c>
      <c r="G42" s="39">
        <v>88.854068980000122</v>
      </c>
      <c r="H42" s="76">
        <v>1</v>
      </c>
      <c r="I42" s="39">
        <v>663</v>
      </c>
      <c r="J42" s="76">
        <v>0.24316582497002046</v>
      </c>
      <c r="K42" s="39">
        <v>0</v>
      </c>
      <c r="L42" s="39">
        <v>452.11935709999972</v>
      </c>
      <c r="M42" s="76">
        <v>5.088335990575354</v>
      </c>
      <c r="N42" s="39">
        <v>21.606266579999978</v>
      </c>
      <c r="O42" s="87"/>
    </row>
    <row r="43" spans="2:18" ht="13.5" thickBot="1">
      <c r="B43" s="40"/>
      <c r="C43" s="24" t="s">
        <v>66</v>
      </c>
      <c r="D43" s="41">
        <v>4766.7872673300562</v>
      </c>
      <c r="E43" s="41">
        <v>9322.8099795300004</v>
      </c>
      <c r="F43" s="77">
        <v>0.99876098971282667</v>
      </c>
      <c r="G43" s="41">
        <v>12447.991127380406</v>
      </c>
      <c r="H43" s="77">
        <v>9.9256376275976416E-3</v>
      </c>
      <c r="I43" s="41">
        <v>108821</v>
      </c>
      <c r="J43" s="77">
        <v>0.79474042995961158</v>
      </c>
      <c r="K43" s="41">
        <v>0</v>
      </c>
      <c r="L43" s="41">
        <v>2735.5129591499744</v>
      </c>
      <c r="M43" s="77">
        <v>0.21975537507677537</v>
      </c>
      <c r="N43" s="41">
        <v>49.430598209999829</v>
      </c>
      <c r="O43" s="41">
        <v>182.19206195999999</v>
      </c>
      <c r="P43" s="72"/>
      <c r="R43" s="72"/>
    </row>
    <row r="45" spans="2:18" ht="63.75">
      <c r="B45" s="65" t="s">
        <v>1076</v>
      </c>
      <c r="C45" s="11" t="s">
        <v>113</v>
      </c>
      <c r="D45" s="275" t="s">
        <v>742</v>
      </c>
      <c r="E45" s="275" t="s">
        <v>743</v>
      </c>
      <c r="F45" s="275" t="s">
        <v>741</v>
      </c>
      <c r="G45" s="276" t="s">
        <v>740</v>
      </c>
      <c r="H45" s="275" t="s">
        <v>514</v>
      </c>
      <c r="I45" s="275" t="s">
        <v>65</v>
      </c>
      <c r="J45" s="275" t="s">
        <v>515</v>
      </c>
      <c r="K45" s="275" t="s">
        <v>516</v>
      </c>
      <c r="L45" s="275" t="s">
        <v>739</v>
      </c>
      <c r="M45" s="275" t="s">
        <v>738</v>
      </c>
      <c r="N45" s="275" t="s">
        <v>737</v>
      </c>
      <c r="O45" s="275" t="s">
        <v>64</v>
      </c>
    </row>
    <row r="46" spans="2:18">
      <c r="B46" s="54" t="s">
        <v>76</v>
      </c>
      <c r="C46" s="95"/>
      <c r="D46" s="87"/>
      <c r="E46" s="84"/>
      <c r="F46" s="84"/>
      <c r="G46" s="84"/>
      <c r="H46" s="84"/>
      <c r="I46" s="84"/>
      <c r="J46" s="84"/>
      <c r="K46" s="84"/>
      <c r="L46" s="84"/>
      <c r="M46" s="84"/>
      <c r="N46" s="84"/>
      <c r="O46" s="84"/>
    </row>
    <row r="47" spans="2:18">
      <c r="B47" s="27"/>
      <c r="C47" s="33" t="s">
        <v>67</v>
      </c>
      <c r="D47" s="39">
        <v>4219.9070440999967</v>
      </c>
      <c r="E47" s="39">
        <v>9128.9953076899892</v>
      </c>
      <c r="F47" s="76">
        <v>0.48219318741920503</v>
      </c>
      <c r="G47" s="39">
        <v>8155.2887625400044</v>
      </c>
      <c r="H47" s="76">
        <v>4.0505234024866229E-4</v>
      </c>
      <c r="I47" s="39">
        <v>2521</v>
      </c>
      <c r="J47" s="76">
        <v>0.37913144532264675</v>
      </c>
      <c r="K47" s="73">
        <v>25.918623982873296</v>
      </c>
      <c r="L47" s="39">
        <v>670.18707160999884</v>
      </c>
      <c r="M47" s="76">
        <v>8.2178214790921245E-2</v>
      </c>
      <c r="N47" s="39">
        <v>1.2062536100000039</v>
      </c>
      <c r="O47" s="87"/>
    </row>
    <row r="48" spans="2:18">
      <c r="B48" s="27"/>
      <c r="C48" s="343" t="s">
        <v>744</v>
      </c>
      <c r="D48" s="39">
        <v>3975.8334808900004</v>
      </c>
      <c r="E48" s="39">
        <v>8577.695957020007</v>
      </c>
      <c r="F48" s="76">
        <v>0.48314852023850274</v>
      </c>
      <c r="G48" s="39">
        <v>7751.9693745000077</v>
      </c>
      <c r="H48" s="76">
        <v>3.6091638148772452E-4</v>
      </c>
      <c r="I48" s="39">
        <v>2094</v>
      </c>
      <c r="J48" s="76">
        <v>0.3816708975632358</v>
      </c>
      <c r="K48" s="73">
        <v>26.713746899995545</v>
      </c>
      <c r="L48" s="39">
        <v>608.81597445999932</v>
      </c>
      <c r="M48" s="76">
        <v>7.8536942684873184E-2</v>
      </c>
      <c r="N48" s="39">
        <v>1.0388055600000026</v>
      </c>
      <c r="O48" s="87"/>
    </row>
    <row r="49" spans="2:18">
      <c r="B49" s="27"/>
      <c r="C49" s="343" t="s">
        <v>745</v>
      </c>
      <c r="D49" s="39">
        <v>244.0735632099998</v>
      </c>
      <c r="E49" s="39">
        <v>551.29935066999963</v>
      </c>
      <c r="F49" s="76">
        <v>0.46732911320662651</v>
      </c>
      <c r="G49" s="39">
        <v>403.31938803999998</v>
      </c>
      <c r="H49" s="76">
        <v>1.2533641516189785E-3</v>
      </c>
      <c r="I49" s="39">
        <v>427</v>
      </c>
      <c r="J49" s="76">
        <v>0.33032209823739495</v>
      </c>
      <c r="K49" s="73">
        <v>18.030814312139853</v>
      </c>
      <c r="L49" s="39">
        <v>61.37109714999999</v>
      </c>
      <c r="M49" s="76">
        <v>0.15216500612143494</v>
      </c>
      <c r="N49" s="39">
        <v>0.16744804999999999</v>
      </c>
      <c r="O49" s="87"/>
    </row>
    <row r="50" spans="2:18">
      <c r="B50" s="54"/>
      <c r="C50" s="33" t="s">
        <v>68</v>
      </c>
      <c r="D50" s="39">
        <v>1714.5024448000008</v>
      </c>
      <c r="E50" s="39">
        <v>2419.5846855500004</v>
      </c>
      <c r="F50" s="76">
        <v>0.28540941947771709</v>
      </c>
      <c r="G50" s="39">
        <v>1822.8165877700001</v>
      </c>
      <c r="H50" s="76">
        <v>1.874518089175749E-3</v>
      </c>
      <c r="I50" s="39">
        <v>794</v>
      </c>
      <c r="J50" s="76">
        <v>0.34812832363049317</v>
      </c>
      <c r="K50" s="73">
        <v>11.188317662192642</v>
      </c>
      <c r="L50" s="39">
        <v>377.15155579999993</v>
      </c>
      <c r="M50" s="76">
        <v>0.20690592697612006</v>
      </c>
      <c r="N50" s="39">
        <v>1.1893075999999994</v>
      </c>
      <c r="O50" s="87"/>
    </row>
    <row r="51" spans="2:18">
      <c r="B51" s="27"/>
      <c r="C51" s="33" t="s">
        <v>69</v>
      </c>
      <c r="D51" s="39">
        <v>7115.442713479988</v>
      </c>
      <c r="E51" s="39">
        <v>7977.5015799099956</v>
      </c>
      <c r="F51" s="76">
        <v>0.42710181895300142</v>
      </c>
      <c r="G51" s="39">
        <v>9324.1364534900276</v>
      </c>
      <c r="H51" s="76">
        <v>3.78618018587363E-3</v>
      </c>
      <c r="I51" s="39">
        <v>2363</v>
      </c>
      <c r="J51" s="76">
        <v>0.3228193911574388</v>
      </c>
      <c r="K51" s="73">
        <v>6.9675071098787571</v>
      </c>
      <c r="L51" s="39">
        <v>2568.0070655799996</v>
      </c>
      <c r="M51" s="76">
        <v>0.27541500259992369</v>
      </c>
      <c r="N51" s="39">
        <v>11.530479169999996</v>
      </c>
      <c r="O51" s="87"/>
    </row>
    <row r="52" spans="2:18">
      <c r="B52" s="38"/>
      <c r="C52" s="33" t="s">
        <v>70</v>
      </c>
      <c r="D52" s="39">
        <v>2617.25314703</v>
      </c>
      <c r="E52" s="39">
        <v>2269.0906264600021</v>
      </c>
      <c r="F52" s="76">
        <v>0.42680579130102536</v>
      </c>
      <c r="G52" s="39">
        <v>3119.6429011499977</v>
      </c>
      <c r="H52" s="76">
        <v>6.3569640303414617E-3</v>
      </c>
      <c r="I52" s="39">
        <v>896</v>
      </c>
      <c r="J52" s="76">
        <v>0.35512081451278976</v>
      </c>
      <c r="K52" s="73">
        <v>5.6324565865617284</v>
      </c>
      <c r="L52" s="39">
        <v>1276.0685813100008</v>
      </c>
      <c r="M52" s="76">
        <v>0.40904315709968031</v>
      </c>
      <c r="N52" s="39">
        <v>7.0400726500000017</v>
      </c>
      <c r="O52" s="87"/>
    </row>
    <row r="53" spans="2:18">
      <c r="B53" s="38"/>
      <c r="C53" s="33" t="s">
        <v>71</v>
      </c>
      <c r="D53" s="39">
        <v>7341.8105587799946</v>
      </c>
      <c r="E53" s="39">
        <v>3893.1863951500004</v>
      </c>
      <c r="F53" s="76">
        <v>0.44900245501157149</v>
      </c>
      <c r="G53" s="39">
        <v>7795.9418355599864</v>
      </c>
      <c r="H53" s="76">
        <v>1.2334775310507438E-2</v>
      </c>
      <c r="I53" s="39">
        <v>1918</v>
      </c>
      <c r="J53" s="76">
        <v>0.36414932144827389</v>
      </c>
      <c r="K53" s="73">
        <v>4.085699979334585</v>
      </c>
      <c r="L53" s="39">
        <v>3963.2115681200007</v>
      </c>
      <c r="M53" s="76">
        <v>0.50836853990398212</v>
      </c>
      <c r="N53" s="39">
        <v>35.339253110000065</v>
      </c>
      <c r="O53" s="87"/>
    </row>
    <row r="54" spans="2:18">
      <c r="B54" s="38"/>
      <c r="C54" s="343" t="s">
        <v>746</v>
      </c>
      <c r="D54" s="39">
        <v>5412.6899430599988</v>
      </c>
      <c r="E54" s="39">
        <v>2973.0672589599999</v>
      </c>
      <c r="F54" s="76">
        <v>0.45828716752496845</v>
      </c>
      <c r="G54" s="39">
        <v>5927.0741802099892</v>
      </c>
      <c r="H54" s="76">
        <v>9.5222812692195586E-3</v>
      </c>
      <c r="I54" s="39">
        <v>1379</v>
      </c>
      <c r="J54" s="76">
        <v>0.36041705640001803</v>
      </c>
      <c r="K54" s="73">
        <v>4.3740869510512308</v>
      </c>
      <c r="L54" s="39">
        <v>2788.0127070099988</v>
      </c>
      <c r="M54" s="76">
        <v>0.47038599859589114</v>
      </c>
      <c r="N54" s="39">
        <v>20.390541320000015</v>
      </c>
      <c r="O54" s="87"/>
    </row>
    <row r="55" spans="2:18">
      <c r="B55" s="38"/>
      <c r="C55" s="343" t="s">
        <v>747</v>
      </c>
      <c r="D55" s="39">
        <v>1929.1206157200002</v>
      </c>
      <c r="E55" s="39">
        <v>920.11913618999938</v>
      </c>
      <c r="F55" s="76">
        <v>0.41900191084645522</v>
      </c>
      <c r="G55" s="39">
        <v>1868.8676553500013</v>
      </c>
      <c r="H55" s="76">
        <v>2.1254540584624608E-2</v>
      </c>
      <c r="I55" s="39">
        <v>539</v>
      </c>
      <c r="J55" s="76">
        <v>0.37598612098722944</v>
      </c>
      <c r="K55" s="73">
        <v>3.4015378615099574</v>
      </c>
      <c r="L55" s="39">
        <v>1175.1988611099991</v>
      </c>
      <c r="M55" s="76">
        <v>0.62882936506807274</v>
      </c>
      <c r="N55" s="39">
        <v>14.948711789999999</v>
      </c>
      <c r="O55" s="87"/>
    </row>
    <row r="56" spans="2:18">
      <c r="B56" s="38"/>
      <c r="C56" s="33" t="s">
        <v>72</v>
      </c>
      <c r="D56" s="39">
        <v>4833.9585339100076</v>
      </c>
      <c r="E56" s="39">
        <v>2060.2484908200008</v>
      </c>
      <c r="F56" s="76">
        <v>0.47614964337120153</v>
      </c>
      <c r="G56" s="39">
        <v>4973.0344992399941</v>
      </c>
      <c r="H56" s="76">
        <v>4.4639808645748839E-2</v>
      </c>
      <c r="I56" s="39">
        <v>1384</v>
      </c>
      <c r="J56" s="76">
        <v>0.37613338897981741</v>
      </c>
      <c r="K56" s="73">
        <v>2.3673571379216574</v>
      </c>
      <c r="L56" s="39">
        <v>3893.8657730300074</v>
      </c>
      <c r="M56" s="76">
        <v>0.78299593007550805</v>
      </c>
      <c r="N56" s="39">
        <v>83.580566920000194</v>
      </c>
      <c r="O56" s="87"/>
    </row>
    <row r="57" spans="2:18">
      <c r="B57" s="38"/>
      <c r="C57" s="343" t="s">
        <v>748</v>
      </c>
      <c r="D57" s="39">
        <v>3342.8981153699997</v>
      </c>
      <c r="E57" s="39">
        <v>1574.6293415200007</v>
      </c>
      <c r="F57" s="76">
        <v>0.44690169993321016</v>
      </c>
      <c r="G57" s="39">
        <v>3473.2664142299968</v>
      </c>
      <c r="H57" s="76">
        <v>3.4772652253265354E-2</v>
      </c>
      <c r="I57" s="39">
        <v>1018</v>
      </c>
      <c r="J57" s="76">
        <v>0.3778326040518506</v>
      </c>
      <c r="K57" s="73">
        <v>2.6521625057081661</v>
      </c>
      <c r="L57" s="39">
        <v>2489.9754838500039</v>
      </c>
      <c r="M57" s="76">
        <v>0.71689734874599798</v>
      </c>
      <c r="N57" s="39">
        <v>45.909038890000041</v>
      </c>
      <c r="O57" s="87"/>
    </row>
    <row r="58" spans="2:18">
      <c r="B58" s="38"/>
      <c r="C58" s="343" t="s">
        <v>749</v>
      </c>
      <c r="D58" s="39">
        <v>1491.0604185400009</v>
      </c>
      <c r="E58" s="39">
        <v>485.6191493000004</v>
      </c>
      <c r="F58" s="76">
        <v>0.57098665707415086</v>
      </c>
      <c r="G58" s="39">
        <v>1499.7680850099994</v>
      </c>
      <c r="H58" s="76">
        <v>6.749085024645031E-2</v>
      </c>
      <c r="I58" s="39">
        <v>366</v>
      </c>
      <c r="J58" s="76">
        <v>0.37219822947133507</v>
      </c>
      <c r="K58" s="73">
        <v>1.8622191019063936</v>
      </c>
      <c r="L58" s="39">
        <v>1403.8902891800008</v>
      </c>
      <c r="M58" s="76">
        <v>0.93607158547492408</v>
      </c>
      <c r="N58" s="39">
        <v>37.671528029999976</v>
      </c>
      <c r="O58" s="87"/>
    </row>
    <row r="59" spans="2:18">
      <c r="B59" s="38"/>
      <c r="C59" s="33" t="s">
        <v>73</v>
      </c>
      <c r="D59" s="39">
        <v>1039.7416870900001</v>
      </c>
      <c r="E59" s="39">
        <v>301.43105751999997</v>
      </c>
      <c r="F59" s="76">
        <v>0.54497265743461287</v>
      </c>
      <c r="G59" s="39">
        <v>982.43660339000019</v>
      </c>
      <c r="H59" s="76">
        <v>0.17541305662320017</v>
      </c>
      <c r="I59" s="39">
        <v>392</v>
      </c>
      <c r="J59" s="76">
        <v>0.39215420102861048</v>
      </c>
      <c r="K59" s="73">
        <v>1.5404948669276577</v>
      </c>
      <c r="L59" s="39">
        <v>1279.6845952400001</v>
      </c>
      <c r="M59" s="76">
        <v>1.3025620084026945</v>
      </c>
      <c r="N59" s="39">
        <v>67.886648480000034</v>
      </c>
      <c r="O59" s="87"/>
    </row>
    <row r="60" spans="2:18">
      <c r="B60" s="38"/>
      <c r="C60" s="343" t="s">
        <v>750</v>
      </c>
      <c r="D60" s="39">
        <v>789.74183144000017</v>
      </c>
      <c r="E60" s="39">
        <v>242.83467920999996</v>
      </c>
      <c r="F60" s="421">
        <v>0.52248005261340469</v>
      </c>
      <c r="G60" s="39">
        <v>738.72689740000055</v>
      </c>
      <c r="H60" s="76">
        <v>0.14918222795749159</v>
      </c>
      <c r="I60" s="39">
        <v>307</v>
      </c>
      <c r="J60" s="76">
        <v>0.3904209697167102</v>
      </c>
      <c r="K60" s="73">
        <v>1.5423495292491305</v>
      </c>
      <c r="L60" s="39">
        <v>918.00226076999991</v>
      </c>
      <c r="M60" s="76">
        <v>1.2426815159986337</v>
      </c>
      <c r="N60" s="39">
        <v>43.13265822000001</v>
      </c>
      <c r="O60" s="87"/>
    </row>
    <row r="61" spans="2:18">
      <c r="B61" s="38"/>
      <c r="C61" s="343" t="s">
        <v>751</v>
      </c>
      <c r="D61" s="39">
        <v>237.26125760000008</v>
      </c>
      <c r="E61" s="39">
        <v>56.556837229999992</v>
      </c>
      <c r="F61" s="76">
        <v>0.62959943207559754</v>
      </c>
      <c r="G61" s="39">
        <v>240.64678202000007</v>
      </c>
      <c r="H61" s="76">
        <v>0.25417367238074373</v>
      </c>
      <c r="I61" s="39">
        <v>77</v>
      </c>
      <c r="J61" s="76">
        <v>0.39736626155691079</v>
      </c>
      <c r="K61" s="73">
        <v>1.4230745988601559</v>
      </c>
      <c r="L61" s="39">
        <v>357.09427561000007</v>
      </c>
      <c r="M61" s="76">
        <v>1.4838938323319117</v>
      </c>
      <c r="N61" s="39">
        <v>24.368853100000003</v>
      </c>
      <c r="O61" s="87"/>
    </row>
    <row r="62" spans="2:18">
      <c r="B62" s="38"/>
      <c r="C62" s="343" t="s">
        <v>752</v>
      </c>
      <c r="D62" s="39">
        <v>12.738598050000002</v>
      </c>
      <c r="E62" s="39">
        <v>2.0395410799999998</v>
      </c>
      <c r="F62" s="76">
        <v>0.8763029573299892</v>
      </c>
      <c r="G62" s="39">
        <v>3.0629239699999999</v>
      </c>
      <c r="H62" s="76">
        <v>0.3138200000000001</v>
      </c>
      <c r="I62" s="39">
        <v>8</v>
      </c>
      <c r="J62" s="76">
        <v>0.40068167214559364</v>
      </c>
      <c r="K62" s="73">
        <v>10.308368730563968</v>
      </c>
      <c r="L62" s="39">
        <v>4.5880588599999994</v>
      </c>
      <c r="M62" s="76">
        <v>1.4979342957703257</v>
      </c>
      <c r="N62" s="39">
        <v>0.38513715999999992</v>
      </c>
      <c r="O62" s="87"/>
    </row>
    <row r="63" spans="2:18">
      <c r="B63" s="38"/>
      <c r="C63" s="33" t="s">
        <v>74</v>
      </c>
      <c r="D63" s="39">
        <v>876.58551021999983</v>
      </c>
      <c r="E63" s="39">
        <v>182.63564871999995</v>
      </c>
      <c r="F63" s="76">
        <v>0.84488196587823228</v>
      </c>
      <c r="G63" s="39">
        <v>824.49970581999969</v>
      </c>
      <c r="H63" s="76">
        <v>1</v>
      </c>
      <c r="I63" s="39">
        <v>348</v>
      </c>
      <c r="J63" s="76">
        <v>0.37107986119887243</v>
      </c>
      <c r="K63" s="73">
        <v>5.64050820970344</v>
      </c>
      <c r="L63" s="39">
        <v>775.80077148000066</v>
      </c>
      <c r="M63" s="76">
        <v>0.94093517075113331</v>
      </c>
      <c r="N63" s="39">
        <v>305.95488108000012</v>
      </c>
      <c r="O63" s="87"/>
    </row>
    <row r="64" spans="2:18" ht="13.5" thickBot="1">
      <c r="B64" s="40"/>
      <c r="C64" s="24" t="s">
        <v>66</v>
      </c>
      <c r="D64" s="41">
        <v>29759.201639409988</v>
      </c>
      <c r="E64" s="41">
        <v>28232.673791819991</v>
      </c>
      <c r="F64" s="77">
        <v>0.44330877896079085</v>
      </c>
      <c r="G64" s="41">
        <v>36997.797348960012</v>
      </c>
      <c r="H64" s="77">
        <v>3.7214187091990841E-2</v>
      </c>
      <c r="I64" s="41">
        <v>10616</v>
      </c>
      <c r="J64" s="77">
        <v>0.35799417142312162</v>
      </c>
      <c r="K64" s="74">
        <v>5.2977621562687212</v>
      </c>
      <c r="L64" s="109">
        <v>14803.976982170008</v>
      </c>
      <c r="M64" s="77">
        <v>0.40013130626507953</v>
      </c>
      <c r="N64" s="41">
        <v>513.72746262000044</v>
      </c>
      <c r="O64" s="41">
        <v>1144.0816535300003</v>
      </c>
      <c r="Q64" s="102"/>
      <c r="R64" s="72"/>
    </row>
    <row r="66" spans="2:15" ht="63.75">
      <c r="B66" s="65" t="s">
        <v>1076</v>
      </c>
      <c r="C66" s="11" t="s">
        <v>113</v>
      </c>
      <c r="D66" s="275" t="s">
        <v>742</v>
      </c>
      <c r="E66" s="275" t="s">
        <v>743</v>
      </c>
      <c r="F66" s="275" t="s">
        <v>741</v>
      </c>
      <c r="G66" s="276" t="s">
        <v>740</v>
      </c>
      <c r="H66" s="275" t="s">
        <v>514</v>
      </c>
      <c r="I66" s="275" t="s">
        <v>65</v>
      </c>
      <c r="J66" s="275" t="s">
        <v>515</v>
      </c>
      <c r="K66" s="275" t="s">
        <v>516</v>
      </c>
      <c r="L66" s="275" t="s">
        <v>739</v>
      </c>
      <c r="M66" s="275" t="s">
        <v>738</v>
      </c>
      <c r="N66" s="275" t="s">
        <v>737</v>
      </c>
      <c r="O66" s="275" t="s">
        <v>64</v>
      </c>
    </row>
    <row r="67" spans="2:15">
      <c r="B67" s="54" t="s">
        <v>1095</v>
      </c>
      <c r="C67" s="95"/>
      <c r="D67" s="87"/>
      <c r="E67" s="84"/>
      <c r="F67" s="84"/>
      <c r="G67" s="84"/>
      <c r="H67" s="84"/>
      <c r="I67" s="84"/>
      <c r="J67" s="84"/>
      <c r="K67" s="84"/>
      <c r="L67" s="84"/>
      <c r="M67" s="84"/>
      <c r="N67" s="84"/>
      <c r="O67" s="84"/>
    </row>
    <row r="68" spans="2:15">
      <c r="B68" s="27"/>
      <c r="C68" s="33" t="s">
        <v>67</v>
      </c>
      <c r="D68" s="39">
        <v>8831.9311889099954</v>
      </c>
      <c r="E68" s="39">
        <v>7191.5363601200024</v>
      </c>
      <c r="F68" s="76">
        <v>0.40791282599328332</v>
      </c>
      <c r="G68" s="39">
        <v>5973.6723176000032</v>
      </c>
      <c r="H68" s="76">
        <v>5.1694168502440714E-4</v>
      </c>
      <c r="I68" s="39">
        <v>858</v>
      </c>
      <c r="J68" s="76">
        <v>0.35718645561824175</v>
      </c>
      <c r="K68" s="73">
        <v>22.52475242321956</v>
      </c>
      <c r="L68" s="39">
        <v>837.17320522</v>
      </c>
      <c r="M68" s="76">
        <v>0.14014381116176536</v>
      </c>
      <c r="N68" s="39">
        <v>1.0081187100000002</v>
      </c>
      <c r="O68" s="87"/>
    </row>
    <row r="69" spans="2:15">
      <c r="B69" s="27"/>
      <c r="C69" s="343" t="s">
        <v>744</v>
      </c>
      <c r="D69" s="39">
        <v>8651.088609259994</v>
      </c>
      <c r="E69" s="39">
        <v>5886.7890183100017</v>
      </c>
      <c r="F69" s="76">
        <v>0.42962212484660472</v>
      </c>
      <c r="G69" s="39">
        <v>5428.7538637200041</v>
      </c>
      <c r="H69" s="76">
        <v>4.2694957752127064E-4</v>
      </c>
      <c r="I69" s="39">
        <v>748</v>
      </c>
      <c r="J69" s="76">
        <v>0.36626475739332431</v>
      </c>
      <c r="K69" s="73">
        <v>24.120689665642129</v>
      </c>
      <c r="L69" s="39">
        <v>752.14580801000034</v>
      </c>
      <c r="M69" s="76">
        <v>0.13854851903243212</v>
      </c>
      <c r="N69" s="39">
        <v>0.80348449999999993</v>
      </c>
      <c r="O69" s="87"/>
    </row>
    <row r="70" spans="2:15">
      <c r="B70" s="27"/>
      <c r="C70" s="343" t="s">
        <v>745</v>
      </c>
      <c r="D70" s="39">
        <v>180.84257965</v>
      </c>
      <c r="E70" s="39">
        <v>1304.7473418099996</v>
      </c>
      <c r="F70" s="76">
        <v>0.30996431290594906</v>
      </c>
      <c r="G70" s="39">
        <v>544.91845388000024</v>
      </c>
      <c r="H70" s="76">
        <v>1.413488678126504E-3</v>
      </c>
      <c r="I70" s="39">
        <v>110</v>
      </c>
      <c r="J70" s="76">
        <v>0.26674381142702713</v>
      </c>
      <c r="K70" s="73">
        <v>8.4072144751803553</v>
      </c>
      <c r="L70" s="39">
        <v>85.027397210000018</v>
      </c>
      <c r="M70" s="76">
        <v>0.15603692002826614</v>
      </c>
      <c r="N70" s="39">
        <v>0.20463421000000001</v>
      </c>
      <c r="O70" s="87"/>
    </row>
    <row r="71" spans="2:15">
      <c r="B71" s="54"/>
      <c r="C71" s="33" t="s">
        <v>68</v>
      </c>
      <c r="D71" s="39">
        <v>5117.9719209800005</v>
      </c>
      <c r="E71" s="39">
        <v>4666.0713929499998</v>
      </c>
      <c r="F71" s="76">
        <v>0.52557834110625201</v>
      </c>
      <c r="G71" s="39">
        <v>6952.2657321299976</v>
      </c>
      <c r="H71" s="76">
        <v>2.0612868324661267E-3</v>
      </c>
      <c r="I71" s="39">
        <v>564</v>
      </c>
      <c r="J71" s="76">
        <v>0.26866217399204512</v>
      </c>
      <c r="K71" s="73">
        <v>7.9671975410323492</v>
      </c>
      <c r="L71" s="39">
        <v>1604.0718542200011</v>
      </c>
      <c r="M71" s="76">
        <v>0.23072648774150847</v>
      </c>
      <c r="N71" s="39">
        <v>3.8626176799999983</v>
      </c>
      <c r="O71" s="87"/>
    </row>
    <row r="72" spans="2:15">
      <c r="B72" s="27"/>
      <c r="C72" s="33" t="s">
        <v>69</v>
      </c>
      <c r="D72" s="39">
        <v>12048.29677728999</v>
      </c>
      <c r="E72" s="39">
        <v>10290.26189760001</v>
      </c>
      <c r="F72" s="76">
        <v>0.44759939731021181</v>
      </c>
      <c r="G72" s="39">
        <v>14392.378849360011</v>
      </c>
      <c r="H72" s="76">
        <v>3.4422701954544472E-3</v>
      </c>
      <c r="I72" s="39">
        <v>909</v>
      </c>
      <c r="J72" s="76">
        <v>0.29931341267953138</v>
      </c>
      <c r="K72" s="73">
        <v>6.1866812238111439</v>
      </c>
      <c r="L72" s="39">
        <v>5136.1919784300035</v>
      </c>
      <c r="M72" s="76">
        <v>0.35686887012833152</v>
      </c>
      <c r="N72" s="39">
        <v>14.991353209999993</v>
      </c>
      <c r="O72" s="87"/>
    </row>
    <row r="73" spans="2:15">
      <c r="B73" s="38"/>
      <c r="C73" s="33" t="s">
        <v>70</v>
      </c>
      <c r="D73" s="39">
        <v>7712.0822729800047</v>
      </c>
      <c r="E73" s="39">
        <v>1749.8861475899996</v>
      </c>
      <c r="F73" s="76">
        <v>0.39055256322888876</v>
      </c>
      <c r="G73" s="39">
        <v>3656.5643644399975</v>
      </c>
      <c r="H73" s="76">
        <v>6.7897274784582797E-3</v>
      </c>
      <c r="I73" s="39">
        <v>335</v>
      </c>
      <c r="J73" s="76">
        <v>0.32732215536617193</v>
      </c>
      <c r="K73" s="73">
        <v>5.4586983955792903</v>
      </c>
      <c r="L73" s="39">
        <v>1879.6006302300007</v>
      </c>
      <c r="M73" s="76">
        <v>0.51403460814448465</v>
      </c>
      <c r="N73" s="39">
        <v>8.0860222899999989</v>
      </c>
      <c r="O73" s="87"/>
    </row>
    <row r="74" spans="2:15">
      <c r="B74" s="38"/>
      <c r="C74" s="33" t="s">
        <v>71</v>
      </c>
      <c r="D74" s="39">
        <v>7873.0732770600071</v>
      </c>
      <c r="E74" s="39">
        <v>3652.7479502300021</v>
      </c>
      <c r="F74" s="76">
        <v>0.47287669948900696</v>
      </c>
      <c r="G74" s="39">
        <v>9113.3135299800015</v>
      </c>
      <c r="H74" s="76">
        <v>1.1708651289369872E-2</v>
      </c>
      <c r="I74" s="39">
        <v>931</v>
      </c>
      <c r="J74" s="76">
        <v>0.32213154471980637</v>
      </c>
      <c r="K74" s="73">
        <v>2.6193625980373008</v>
      </c>
      <c r="L74" s="39">
        <v>5827.5894320800007</v>
      </c>
      <c r="M74" s="76">
        <v>0.63945889855638371</v>
      </c>
      <c r="N74" s="39">
        <v>34.481000760000029</v>
      </c>
      <c r="O74" s="87"/>
    </row>
    <row r="75" spans="2:15">
      <c r="B75" s="38"/>
      <c r="C75" s="343" t="s">
        <v>746</v>
      </c>
      <c r="D75" s="39">
        <v>6276.5217420800018</v>
      </c>
      <c r="E75" s="39">
        <v>2886.3966335200016</v>
      </c>
      <c r="F75" s="76">
        <v>0.45006239560215239</v>
      </c>
      <c r="G75" s="39">
        <v>7254.3452408100011</v>
      </c>
      <c r="H75" s="76">
        <v>9.5100097309010721E-3</v>
      </c>
      <c r="I75" s="39">
        <v>683</v>
      </c>
      <c r="J75" s="76">
        <v>0.31869475560140492</v>
      </c>
      <c r="K75" s="73">
        <v>2.8097145176849683</v>
      </c>
      <c r="L75" s="39">
        <v>4304.2583727000037</v>
      </c>
      <c r="M75" s="76">
        <v>0.5933351983975057</v>
      </c>
      <c r="N75" s="39">
        <v>21.92049261</v>
      </c>
      <c r="O75" s="87"/>
    </row>
    <row r="76" spans="2:15">
      <c r="B76" s="38"/>
      <c r="C76" s="343" t="s">
        <v>747</v>
      </c>
      <c r="D76" s="39">
        <v>1596.55153498</v>
      </c>
      <c r="E76" s="39">
        <v>766.35131671000011</v>
      </c>
      <c r="F76" s="76">
        <v>0.55880482213884342</v>
      </c>
      <c r="G76" s="39">
        <v>1858.9682891700002</v>
      </c>
      <c r="H76" s="76">
        <v>2.0288520574308806E-2</v>
      </c>
      <c r="I76" s="39">
        <v>248</v>
      </c>
      <c r="J76" s="76">
        <v>0.33554309936008175</v>
      </c>
      <c r="K76" s="73">
        <v>2.0815124446789959</v>
      </c>
      <c r="L76" s="39">
        <v>1523.3310593799995</v>
      </c>
      <c r="M76" s="76">
        <v>0.81944972824692053</v>
      </c>
      <c r="N76" s="39">
        <v>12.560508149999988</v>
      </c>
      <c r="O76" s="87"/>
    </row>
    <row r="77" spans="2:15">
      <c r="B77" s="38"/>
      <c r="C77" s="33" t="s">
        <v>72</v>
      </c>
      <c r="D77" s="39">
        <v>2181.9589730900002</v>
      </c>
      <c r="E77" s="39">
        <v>741.39277743999958</v>
      </c>
      <c r="F77" s="76">
        <v>0.43306048819174503</v>
      </c>
      <c r="G77" s="39">
        <v>2161.3847985600005</v>
      </c>
      <c r="H77" s="76">
        <v>4.0099711532751728E-2</v>
      </c>
      <c r="I77" s="39">
        <v>417</v>
      </c>
      <c r="J77" s="76">
        <v>0.36684805026554257</v>
      </c>
      <c r="K77" s="73">
        <v>1.7930203718490791</v>
      </c>
      <c r="L77" s="39">
        <v>2304.5819289099991</v>
      </c>
      <c r="M77" s="76">
        <v>1.0662524925896593</v>
      </c>
      <c r="N77" s="39">
        <v>30.828973570000009</v>
      </c>
      <c r="O77" s="87"/>
    </row>
    <row r="78" spans="2:15">
      <c r="B78" s="38"/>
      <c r="C78" s="343" t="s">
        <v>748</v>
      </c>
      <c r="D78" s="39">
        <v>1642.1043195299999</v>
      </c>
      <c r="E78" s="39">
        <v>519.93740465999952</v>
      </c>
      <c r="F78" s="76">
        <v>0.41772029037230968</v>
      </c>
      <c r="G78" s="39">
        <v>1637.8315571399996</v>
      </c>
      <c r="H78" s="76">
        <v>3.1609956254047437E-2</v>
      </c>
      <c r="I78" s="39">
        <v>312</v>
      </c>
      <c r="J78" s="76">
        <v>0.3797548492553387</v>
      </c>
      <c r="K78" s="73">
        <v>1.7734262484857288</v>
      </c>
      <c r="L78" s="39">
        <v>1690.5524223299985</v>
      </c>
      <c r="M78" s="76">
        <v>1.0321894305676103</v>
      </c>
      <c r="N78" s="39">
        <v>19.465545849999991</v>
      </c>
      <c r="O78" s="87"/>
    </row>
    <row r="79" spans="2:15">
      <c r="B79" s="38"/>
      <c r="C79" s="343" t="s">
        <v>749</v>
      </c>
      <c r="D79" s="39">
        <v>539.85465356000009</v>
      </c>
      <c r="E79" s="39">
        <v>221.45537277999998</v>
      </c>
      <c r="F79" s="76">
        <v>0.46907651499246705</v>
      </c>
      <c r="G79" s="39">
        <v>523.55324141999984</v>
      </c>
      <c r="H79" s="76">
        <v>6.6658212192865579E-2</v>
      </c>
      <c r="I79" s="39">
        <v>105</v>
      </c>
      <c r="J79" s="76">
        <v>0.326471712168933</v>
      </c>
      <c r="K79" s="73">
        <v>1.8469671160370684</v>
      </c>
      <c r="L79" s="39">
        <v>614.02950657999997</v>
      </c>
      <c r="M79" s="76">
        <v>1.1728119663906713</v>
      </c>
      <c r="N79" s="39">
        <v>11.363427719999999</v>
      </c>
      <c r="O79" s="87"/>
    </row>
    <row r="80" spans="2:15">
      <c r="B80" s="38"/>
      <c r="C80" s="33" t="s">
        <v>73</v>
      </c>
      <c r="D80" s="39">
        <v>426.17630157999997</v>
      </c>
      <c r="E80" s="39">
        <v>28.749788109999994</v>
      </c>
      <c r="F80" s="76">
        <v>0.62654934607098911</v>
      </c>
      <c r="G80" s="39">
        <v>326.92079583999993</v>
      </c>
      <c r="H80" s="76">
        <v>0.18447071486011726</v>
      </c>
      <c r="I80" s="39">
        <v>118</v>
      </c>
      <c r="J80" s="76">
        <v>0.33742215819022364</v>
      </c>
      <c r="K80" s="73">
        <v>0.92150444309547153</v>
      </c>
      <c r="L80" s="39">
        <v>557.99183252</v>
      </c>
      <c r="M80" s="76">
        <v>1.7068104556832469</v>
      </c>
      <c r="N80" s="39">
        <v>20.566388909999997</v>
      </c>
      <c r="O80" s="87"/>
    </row>
    <row r="81" spans="2:18">
      <c r="B81" s="38"/>
      <c r="C81" s="343" t="s">
        <v>750</v>
      </c>
      <c r="D81" s="39">
        <v>401.87357246999994</v>
      </c>
      <c r="E81" s="39">
        <v>19.849348349999996</v>
      </c>
      <c r="F81" s="76">
        <v>0.61538663409068528</v>
      </c>
      <c r="G81" s="39">
        <v>299.94835783000002</v>
      </c>
      <c r="H81" s="76">
        <v>0.17624544270280526</v>
      </c>
      <c r="I81" s="39">
        <v>104</v>
      </c>
      <c r="J81" s="76">
        <v>0.3291922139842427</v>
      </c>
      <c r="K81" s="73">
        <v>0.8548938920476814</v>
      </c>
      <c r="L81" s="39">
        <v>492.94806785000009</v>
      </c>
      <c r="M81" s="76">
        <v>1.6434431293982457</v>
      </c>
      <c r="N81" s="39">
        <v>17.378478399999999</v>
      </c>
      <c r="O81" s="87"/>
    </row>
    <row r="82" spans="2:18">
      <c r="B82" s="38"/>
      <c r="C82" s="343" t="s">
        <v>751</v>
      </c>
      <c r="D82" s="39">
        <v>24.083307480000002</v>
      </c>
      <c r="E82" s="39">
        <v>8.7697154499999996</v>
      </c>
      <c r="F82" s="76">
        <v>0.65274318792179298</v>
      </c>
      <c r="G82" s="39">
        <v>26.679251129999994</v>
      </c>
      <c r="H82" s="76">
        <v>0.27556904157582895</v>
      </c>
      <c r="I82" s="39">
        <v>13</v>
      </c>
      <c r="J82" s="76">
        <v>0.42779822533466183</v>
      </c>
      <c r="K82" s="73">
        <v>1.425471811236334</v>
      </c>
      <c r="L82" s="39">
        <v>64.256940399999991</v>
      </c>
      <c r="M82" s="76">
        <v>2.4084986526381562</v>
      </c>
      <c r="N82" s="39">
        <v>3.1394948999999999</v>
      </c>
      <c r="O82" s="87"/>
    </row>
    <row r="83" spans="2:18">
      <c r="B83" s="38"/>
      <c r="C83" s="343" t="s">
        <v>752</v>
      </c>
      <c r="D83" s="39">
        <v>0.21942163000000001</v>
      </c>
      <c r="E83" s="39">
        <v>0.13072431000000001</v>
      </c>
      <c r="F83" s="76">
        <v>0.56428104305924431</v>
      </c>
      <c r="G83" s="39">
        <v>0.29318687999999998</v>
      </c>
      <c r="H83" s="76">
        <v>0.30972100000000002</v>
      </c>
      <c r="I83" s="39">
        <v>1</v>
      </c>
      <c r="J83" s="76">
        <v>0.53317599999999998</v>
      </c>
      <c r="K83" s="73">
        <v>1.4961452066037566</v>
      </c>
      <c r="L83" s="39">
        <v>0.78682426999999999</v>
      </c>
      <c r="M83" s="76">
        <v>2.6836953618115515</v>
      </c>
      <c r="N83" s="39">
        <v>4.8415609999999998E-2</v>
      </c>
      <c r="O83" s="87"/>
    </row>
    <row r="84" spans="2:18">
      <c r="B84" s="38"/>
      <c r="C84" s="33" t="s">
        <v>74</v>
      </c>
      <c r="D84" s="39">
        <v>191.64947991</v>
      </c>
      <c r="E84" s="39">
        <v>48.71204114999999</v>
      </c>
      <c r="F84" s="76">
        <v>0.95178178958325166</v>
      </c>
      <c r="G84" s="39">
        <v>203.37850268000003</v>
      </c>
      <c r="H84" s="76">
        <v>1</v>
      </c>
      <c r="I84" s="39">
        <v>112</v>
      </c>
      <c r="J84" s="76">
        <v>0.74900041901362135</v>
      </c>
      <c r="K84" s="73">
        <v>3.8665611446935122</v>
      </c>
      <c r="L84" s="39">
        <v>292.55623648999995</v>
      </c>
      <c r="M84" s="76">
        <v>1.4384816125346052</v>
      </c>
      <c r="N84" s="39">
        <v>152.33045709000001</v>
      </c>
      <c r="O84" s="87"/>
    </row>
    <row r="85" spans="2:18" ht="13.5" thickBot="1">
      <c r="B85" s="40"/>
      <c r="C85" s="24" t="s">
        <v>66</v>
      </c>
      <c r="D85" s="41">
        <v>44383.140191799997</v>
      </c>
      <c r="E85" s="41">
        <v>28369.358355190016</v>
      </c>
      <c r="F85" s="77">
        <v>0.45076758780906767</v>
      </c>
      <c r="G85" s="41">
        <v>42779.878890590015</v>
      </c>
      <c r="H85" s="77">
        <v>1.2829618346550593E-2</v>
      </c>
      <c r="I85" s="41">
        <v>4244</v>
      </c>
      <c r="J85" s="77">
        <v>0.31550951160436885</v>
      </c>
      <c r="K85" s="74">
        <v>5.1364745263617833</v>
      </c>
      <c r="L85" s="109">
        <v>18439.757098100006</v>
      </c>
      <c r="M85" s="77">
        <v>0.43103808557429435</v>
      </c>
      <c r="N85" s="41">
        <v>266.15493222000003</v>
      </c>
      <c r="O85" s="41">
        <v>471.32014768999977</v>
      </c>
    </row>
    <row r="86" spans="2:18" s="38" customFormat="1" thickBot="1">
      <c r="B86" s="575" t="s">
        <v>77</v>
      </c>
      <c r="C86" s="575"/>
      <c r="D86" s="78">
        <v>85469.810150030055</v>
      </c>
      <c r="E86" s="78">
        <v>70760.184763039986</v>
      </c>
      <c r="F86" s="77">
        <v>0.55607787527249242</v>
      </c>
      <c r="G86" s="78">
        <v>99735.372458260405</v>
      </c>
      <c r="H86" s="77">
        <v>2.1308857901568119E-2</v>
      </c>
      <c r="I86" s="78">
        <v>160074</v>
      </c>
      <c r="J86" s="77">
        <v>0.42612815400952031</v>
      </c>
      <c r="K86" s="74">
        <v>1.4072720517223951</v>
      </c>
      <c r="L86" s="78">
        <v>38476.59527849999</v>
      </c>
      <c r="M86" s="77">
        <v>0.38578685104527882</v>
      </c>
      <c r="N86" s="78">
        <v>871.44654248000029</v>
      </c>
      <c r="O86" s="78">
        <v>2003.95901824</v>
      </c>
      <c r="P86" s="79"/>
      <c r="R86" s="105"/>
    </row>
    <row r="88" spans="2:18">
      <c r="L88" s="72"/>
    </row>
    <row r="89" spans="2:18">
      <c r="L89" s="72"/>
    </row>
    <row r="90" spans="2:18">
      <c r="L90" s="72"/>
    </row>
  </sheetData>
  <mergeCells count="2">
    <mergeCell ref="B2:I2"/>
    <mergeCell ref="B86:C8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F5287-9B6D-4088-A2AE-5A0CD7A86E5E}">
  <sheetPr codeName="Ark2"/>
  <dimension ref="B1:I32"/>
  <sheetViews>
    <sheetView workbookViewId="0">
      <selection activeCell="B2" sqref="B2:D2"/>
    </sheetView>
  </sheetViews>
  <sheetFormatPr defaultColWidth="9.140625" defaultRowHeight="12.75"/>
  <cols>
    <col min="1" max="1" width="3.7109375" style="2" customWidth="1"/>
    <col min="2" max="2" width="6.7109375" style="2" customWidth="1"/>
    <col min="3" max="3" width="64.85546875" style="2" bestFit="1" customWidth="1"/>
    <col min="4" max="4" width="17.85546875" style="2" customWidth="1"/>
    <col min="5" max="5" width="19.28515625" style="2" customWidth="1"/>
    <col min="6" max="6" width="19.5703125" style="2" customWidth="1"/>
    <col min="7" max="7" width="15" style="2" customWidth="1"/>
    <col min="8" max="16384" width="9.140625" style="2"/>
  </cols>
  <sheetData>
    <row r="1" spans="2:9" ht="21" customHeight="1"/>
    <row r="2" spans="2:9" ht="48" customHeight="1">
      <c r="B2" s="521" t="s">
        <v>395</v>
      </c>
      <c r="C2" s="521"/>
      <c r="D2" s="521"/>
      <c r="E2" s="30"/>
      <c r="F2" s="30"/>
    </row>
    <row r="3" spans="2:9" ht="27" customHeight="1">
      <c r="B3" s="522" t="s">
        <v>1076</v>
      </c>
      <c r="C3" s="522"/>
      <c r="D3" s="523" t="s">
        <v>396</v>
      </c>
      <c r="E3" s="523"/>
      <c r="F3" s="256" t="s">
        <v>397</v>
      </c>
      <c r="I3" s="2" t="s">
        <v>4</v>
      </c>
    </row>
    <row r="4" spans="2:9" ht="22.5" customHeight="1">
      <c r="B4" s="522"/>
      <c r="C4" s="522"/>
      <c r="D4" s="506" t="s">
        <v>1078</v>
      </c>
      <c r="E4" s="506" t="s">
        <v>1079</v>
      </c>
      <c r="F4" s="506" t="s">
        <v>1078</v>
      </c>
    </row>
    <row r="5" spans="2:9">
      <c r="B5" s="21">
        <v>1</v>
      </c>
      <c r="C5" s="12" t="s">
        <v>7</v>
      </c>
      <c r="D5" s="119">
        <v>43403.020368477206</v>
      </c>
      <c r="E5" s="119">
        <v>43845.359982792128</v>
      </c>
      <c r="F5" s="119">
        <f>D5*0.08</f>
        <v>3472.2416294781765</v>
      </c>
    </row>
    <row r="6" spans="2:9">
      <c r="B6" s="21">
        <v>2</v>
      </c>
      <c r="C6" s="255" t="s">
        <v>12</v>
      </c>
      <c r="D6" s="118">
        <v>4384.3085904671589</v>
      </c>
      <c r="E6" s="118">
        <v>5201.4378201320369</v>
      </c>
      <c r="F6" s="118">
        <f>+D6*0.08</f>
        <v>350.74468723737272</v>
      </c>
    </row>
    <row r="7" spans="2:9">
      <c r="B7" s="21">
        <v>3</v>
      </c>
      <c r="C7" s="255" t="s">
        <v>398</v>
      </c>
      <c r="D7" s="118"/>
      <c r="E7" s="118">
        <v>32803.649773740137</v>
      </c>
      <c r="F7" s="118"/>
    </row>
    <row r="8" spans="2:9">
      <c r="B8" s="21">
        <v>4</v>
      </c>
      <c r="C8" s="255" t="s">
        <v>400</v>
      </c>
      <c r="D8" s="118"/>
      <c r="E8" s="118"/>
      <c r="F8" s="118"/>
    </row>
    <row r="9" spans="2:9" ht="12.75" customHeight="1">
      <c r="B9" s="21" t="s">
        <v>402</v>
      </c>
      <c r="C9" s="255" t="s">
        <v>401</v>
      </c>
      <c r="D9" s="118"/>
      <c r="E9" s="118"/>
      <c r="F9" s="118"/>
    </row>
    <row r="10" spans="2:9">
      <c r="B10" s="21">
        <v>5</v>
      </c>
      <c r="C10" s="255" t="s">
        <v>399</v>
      </c>
      <c r="D10" s="118">
        <v>39018.711778010045</v>
      </c>
      <c r="E10" s="118">
        <v>5840.2723889199524</v>
      </c>
      <c r="F10" s="118">
        <f>+D10*0.08</f>
        <v>3121.4969422408035</v>
      </c>
    </row>
    <row r="11" spans="2:9">
      <c r="B11" s="25">
        <v>6</v>
      </c>
      <c r="C11" s="26" t="s">
        <v>403</v>
      </c>
      <c r="D11" s="120">
        <v>460.39281874</v>
      </c>
      <c r="E11" s="120">
        <v>533.07320616999993</v>
      </c>
      <c r="F11" s="120">
        <f>F12+F13+F14+F15+F16</f>
        <v>36.831425499200002</v>
      </c>
    </row>
    <row r="12" spans="2:9">
      <c r="B12" s="21">
        <v>7</v>
      </c>
      <c r="C12" s="255" t="s">
        <v>12</v>
      </c>
      <c r="D12" s="118">
        <v>317.99735074</v>
      </c>
      <c r="E12" s="118">
        <v>364.83324116999995</v>
      </c>
      <c r="F12" s="118">
        <f>+D12*0.08</f>
        <v>25.439788059200001</v>
      </c>
      <c r="H12" s="2" t="s">
        <v>4</v>
      </c>
    </row>
    <row r="13" spans="2:9">
      <c r="B13" s="21">
        <v>8</v>
      </c>
      <c r="C13" s="255" t="s">
        <v>13</v>
      </c>
      <c r="D13" s="118"/>
      <c r="E13" s="118"/>
      <c r="F13" s="118"/>
    </row>
    <row r="14" spans="2:9">
      <c r="B14" s="21" t="s">
        <v>407</v>
      </c>
      <c r="C14" s="2" t="s">
        <v>404</v>
      </c>
      <c r="D14" s="118"/>
      <c r="E14" s="118"/>
      <c r="F14" s="118"/>
    </row>
    <row r="15" spans="2:9">
      <c r="B15" s="21" t="s">
        <v>408</v>
      </c>
      <c r="C15" s="2" t="s">
        <v>405</v>
      </c>
      <c r="D15" s="118">
        <v>142.39546799999999</v>
      </c>
      <c r="E15" s="118">
        <v>168.23996500000001</v>
      </c>
      <c r="F15" s="118">
        <f>+D15*0.08</f>
        <v>11.39163744</v>
      </c>
    </row>
    <row r="16" spans="2:9">
      <c r="B16" s="21">
        <v>9</v>
      </c>
      <c r="C16" s="255" t="s">
        <v>406</v>
      </c>
      <c r="D16" s="118"/>
      <c r="E16" s="118"/>
      <c r="F16" s="118"/>
    </row>
    <row r="17" spans="2:6">
      <c r="B17" s="22">
        <v>15</v>
      </c>
      <c r="C17" s="13" t="s">
        <v>8</v>
      </c>
      <c r="D17" s="121"/>
      <c r="E17" s="121"/>
      <c r="F17" s="121"/>
    </row>
    <row r="18" spans="2:6">
      <c r="B18" s="25">
        <v>16</v>
      </c>
      <c r="C18" s="26" t="s">
        <v>410</v>
      </c>
      <c r="D18" s="120"/>
      <c r="E18" s="120"/>
      <c r="F18" s="120"/>
    </row>
    <row r="19" spans="2:6">
      <c r="B19" s="21">
        <v>17</v>
      </c>
      <c r="C19" s="255" t="s">
        <v>411</v>
      </c>
      <c r="D19" s="118"/>
      <c r="E19" s="118"/>
      <c r="F19" s="118"/>
    </row>
    <row r="20" spans="2:6">
      <c r="B20" s="21">
        <v>18</v>
      </c>
      <c r="C20" s="255" t="s">
        <v>412</v>
      </c>
      <c r="D20" s="118"/>
      <c r="E20" s="118"/>
      <c r="F20" s="118"/>
    </row>
    <row r="21" spans="2:6">
      <c r="B21" s="21">
        <v>19</v>
      </c>
      <c r="C21" s="255" t="s">
        <v>413</v>
      </c>
      <c r="D21" s="118"/>
      <c r="E21" s="118"/>
      <c r="F21" s="118"/>
    </row>
    <row r="22" spans="2:6" ht="12.75" customHeight="1">
      <c r="B22" s="21" t="s">
        <v>409</v>
      </c>
      <c r="C22" s="255" t="s">
        <v>414</v>
      </c>
      <c r="D22" s="118"/>
      <c r="E22" s="118"/>
      <c r="F22" s="118"/>
    </row>
    <row r="23" spans="2:6">
      <c r="B23" s="25">
        <v>20</v>
      </c>
      <c r="C23" s="26" t="s">
        <v>415</v>
      </c>
      <c r="D23" s="120">
        <v>5482.050723164597</v>
      </c>
      <c r="E23" s="120">
        <v>4865.3221043625354</v>
      </c>
      <c r="F23" s="120">
        <f>+F24+F25</f>
        <v>438.56405785316775</v>
      </c>
    </row>
    <row r="24" spans="2:6">
      <c r="B24" s="21">
        <v>21</v>
      </c>
      <c r="C24" s="255" t="s">
        <v>12</v>
      </c>
      <c r="D24" s="118">
        <v>5482.050723164597</v>
      </c>
      <c r="E24" s="118">
        <v>4865.3221043625354</v>
      </c>
      <c r="F24" s="118">
        <f>+D24*0.08</f>
        <v>438.56405785316775</v>
      </c>
    </row>
    <row r="25" spans="2:6">
      <c r="B25" s="21">
        <v>22</v>
      </c>
      <c r="C25" s="255" t="s">
        <v>15</v>
      </c>
      <c r="D25" s="118"/>
      <c r="E25" s="118"/>
      <c r="F25" s="118"/>
    </row>
    <row r="26" spans="2:6">
      <c r="B26" s="22" t="s">
        <v>416</v>
      </c>
      <c r="C26" s="13" t="s">
        <v>9</v>
      </c>
      <c r="D26" s="122"/>
      <c r="E26" s="122"/>
      <c r="F26" s="122"/>
    </row>
    <row r="27" spans="2:6">
      <c r="B27" s="25">
        <v>23</v>
      </c>
      <c r="C27" s="26" t="s">
        <v>10</v>
      </c>
      <c r="D27" s="120">
        <v>8137.1997585250019</v>
      </c>
      <c r="E27" s="120">
        <v>8137.1997585250019</v>
      </c>
      <c r="F27" s="120">
        <f>+F28+F29+F30</f>
        <v>650.97598068200011</v>
      </c>
    </row>
    <row r="28" spans="2:6">
      <c r="B28" s="21" t="s">
        <v>417</v>
      </c>
      <c r="C28" s="255" t="s">
        <v>16</v>
      </c>
      <c r="D28" s="118"/>
      <c r="E28" s="118"/>
      <c r="F28" s="118"/>
    </row>
    <row r="29" spans="2:6">
      <c r="B29" s="21" t="s">
        <v>418</v>
      </c>
      <c r="C29" s="255" t="s">
        <v>14</v>
      </c>
      <c r="D29" s="118">
        <v>8137.1997585250019</v>
      </c>
      <c r="E29" s="118">
        <v>8137.1997585250019</v>
      </c>
      <c r="F29" s="118">
        <f>+D29*0.08</f>
        <v>650.97598068200011</v>
      </c>
    </row>
    <row r="30" spans="2:6">
      <c r="B30" s="21" t="s">
        <v>419</v>
      </c>
      <c r="C30" s="255" t="s">
        <v>17</v>
      </c>
      <c r="D30" s="118"/>
      <c r="E30" s="118"/>
      <c r="F30" s="118"/>
    </row>
    <row r="31" spans="2:6">
      <c r="B31" s="21">
        <v>24</v>
      </c>
      <c r="C31" s="255" t="s">
        <v>18</v>
      </c>
      <c r="D31" s="118">
        <v>3139.9301732450003</v>
      </c>
      <c r="E31" s="118">
        <v>3054.4260069025004</v>
      </c>
      <c r="F31" s="118">
        <f>+D31*0.08</f>
        <v>251.19441385960002</v>
      </c>
    </row>
    <row r="32" spans="2:6" ht="13.5" thickBot="1">
      <c r="B32" s="23">
        <v>29</v>
      </c>
      <c r="C32" s="24" t="s">
        <v>6</v>
      </c>
      <c r="D32" s="123">
        <v>60622.593842151808</v>
      </c>
      <c r="E32" s="123">
        <v>60435.381058752158</v>
      </c>
      <c r="F32" s="123">
        <f>+F5+F11+F17+F18+F23+F26+F27+F31</f>
        <v>4849.8075073721448</v>
      </c>
    </row>
  </sheetData>
  <mergeCells count="3">
    <mergeCell ref="B2:D2"/>
    <mergeCell ref="B3:C4"/>
    <mergeCell ref="D3:E3"/>
  </mergeCells>
  <pageMargins left="0.7" right="0.7" top="0.75" bottom="0.75" header="0.3" footer="0.3"/>
  <pageSetup paperSize="9" orientation="landscape" r:id="rId1"/>
  <ignoredErrors>
    <ignoredError sqref="F11" formula="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47"/>
  <dimension ref="A1:J29"/>
  <sheetViews>
    <sheetView workbookViewId="0">
      <selection activeCell="G12" sqref="G12"/>
    </sheetView>
  </sheetViews>
  <sheetFormatPr defaultColWidth="9.140625" defaultRowHeight="12.75"/>
  <cols>
    <col min="1" max="1" width="3.7109375" style="32" customWidth="1"/>
    <col min="2" max="2" width="9.140625" style="32"/>
    <col min="3" max="3" width="41" style="32" customWidth="1"/>
    <col min="4" max="4" width="26.28515625" style="32" customWidth="1"/>
    <col min="5" max="5" width="15.42578125" style="32" customWidth="1"/>
    <col min="6" max="16384" width="9.140625" style="32"/>
  </cols>
  <sheetData>
    <row r="1" spans="1:10" ht="21" customHeight="1">
      <c r="A1" s="20"/>
      <c r="B1" s="20"/>
      <c r="C1" s="20"/>
      <c r="D1" s="20"/>
      <c r="E1" s="20"/>
      <c r="F1" s="20"/>
      <c r="G1" s="20"/>
      <c r="H1" s="20"/>
    </row>
    <row r="2" spans="1:10" ht="48" customHeight="1">
      <c r="A2" s="31"/>
      <c r="B2" s="521" t="s">
        <v>177</v>
      </c>
      <c r="C2" s="521"/>
      <c r="D2" s="521"/>
      <c r="E2" s="521"/>
      <c r="F2" s="521"/>
      <c r="G2" s="521"/>
      <c r="H2" s="521"/>
      <c r="I2" s="521"/>
    </row>
    <row r="3" spans="1:10" ht="32.25" customHeight="1">
      <c r="A3" s="61"/>
      <c r="B3" s="15" t="s">
        <v>1076</v>
      </c>
      <c r="C3" s="10"/>
      <c r="D3" s="108" t="s">
        <v>191</v>
      </c>
      <c r="E3" s="108" t="s">
        <v>192</v>
      </c>
      <c r="F3" s="62"/>
      <c r="G3" s="62"/>
      <c r="H3" s="62"/>
      <c r="I3" s="62"/>
    </row>
    <row r="4" spans="1:10" ht="12.75" customHeight="1">
      <c r="A4" s="50"/>
      <c r="B4" s="50">
        <v>1</v>
      </c>
      <c r="C4" s="576" t="s">
        <v>178</v>
      </c>
      <c r="D4" s="576"/>
      <c r="E4" s="576"/>
      <c r="F4" s="39"/>
      <c r="G4" s="39"/>
      <c r="H4" s="39"/>
      <c r="I4" s="39"/>
      <c r="J4" s="80"/>
    </row>
    <row r="5" spans="1:10" ht="12.75" customHeight="1">
      <c r="A5" s="50"/>
      <c r="B5" s="50">
        <v>2</v>
      </c>
      <c r="C5" s="85" t="s">
        <v>179</v>
      </c>
      <c r="D5" s="35"/>
      <c r="E5" s="35"/>
      <c r="F5" s="38"/>
      <c r="G5" s="38"/>
      <c r="H5" s="38"/>
      <c r="I5" s="80"/>
      <c r="J5" s="80"/>
    </row>
    <row r="6" spans="1:10" ht="12.75" customHeight="1">
      <c r="A6" s="49"/>
      <c r="B6" s="50">
        <v>3</v>
      </c>
      <c r="C6" s="85" t="s">
        <v>20</v>
      </c>
      <c r="D6" s="35"/>
      <c r="E6" s="35"/>
      <c r="F6" s="48"/>
      <c r="G6" s="48"/>
      <c r="H6" s="48"/>
      <c r="I6" s="80"/>
      <c r="J6" s="80"/>
    </row>
    <row r="7" spans="1:10" ht="12.75" customHeight="1">
      <c r="A7" s="50"/>
      <c r="B7" s="50">
        <v>4</v>
      </c>
      <c r="C7" s="85" t="s">
        <v>180</v>
      </c>
      <c r="D7" s="35"/>
      <c r="E7" s="35"/>
      <c r="F7" s="38"/>
      <c r="G7" s="38"/>
      <c r="H7" s="38"/>
      <c r="I7" s="80"/>
      <c r="J7" s="80"/>
    </row>
    <row r="8" spans="1:10" ht="12.75" customHeight="1">
      <c r="B8" s="50">
        <v>5</v>
      </c>
      <c r="C8" s="85" t="s">
        <v>181</v>
      </c>
      <c r="D8" s="35"/>
      <c r="E8" s="35"/>
      <c r="F8" s="80"/>
      <c r="G8" s="80"/>
      <c r="H8" s="80"/>
      <c r="I8" s="80"/>
      <c r="J8" s="80"/>
    </row>
    <row r="9" spans="1:10" ht="12.75" customHeight="1">
      <c r="B9" s="50">
        <v>6</v>
      </c>
      <c r="C9" s="85" t="s">
        <v>182</v>
      </c>
      <c r="D9" s="35"/>
      <c r="E9" s="35"/>
      <c r="F9" s="80"/>
      <c r="G9" s="80"/>
      <c r="H9" s="80"/>
      <c r="I9" s="80"/>
      <c r="J9" s="80"/>
    </row>
    <row r="10" spans="1:10" ht="12.75" customHeight="1">
      <c r="B10" s="50">
        <v>7</v>
      </c>
      <c r="C10" s="577" t="s">
        <v>183</v>
      </c>
      <c r="D10" s="577"/>
      <c r="E10" s="577"/>
      <c r="F10" s="80"/>
      <c r="G10" s="80"/>
      <c r="H10" s="80"/>
      <c r="I10" s="80"/>
      <c r="J10" s="80"/>
    </row>
    <row r="11" spans="1:10" ht="12.75" customHeight="1">
      <c r="B11" s="50">
        <v>8</v>
      </c>
      <c r="C11" s="85" t="s">
        <v>179</v>
      </c>
      <c r="D11" s="35"/>
      <c r="E11" s="35"/>
      <c r="F11" s="80"/>
      <c r="G11" s="80"/>
      <c r="H11" s="80"/>
      <c r="I11" s="80"/>
      <c r="J11" s="80"/>
    </row>
    <row r="12" spans="1:10" ht="12.75" customHeight="1">
      <c r="B12" s="50">
        <v>9</v>
      </c>
      <c r="C12" s="85" t="s">
        <v>20</v>
      </c>
      <c r="D12" s="35"/>
      <c r="E12" s="35"/>
      <c r="F12" s="80"/>
      <c r="G12" s="80"/>
      <c r="H12" s="80"/>
      <c r="I12" s="80"/>
      <c r="J12" s="80"/>
    </row>
    <row r="13" spans="1:10">
      <c r="B13" s="50">
        <v>10</v>
      </c>
      <c r="C13" s="85" t="s">
        <v>180</v>
      </c>
      <c r="D13" s="35">
        <v>14871</v>
      </c>
      <c r="E13" s="35">
        <f>+D13</f>
        <v>14871</v>
      </c>
    </row>
    <row r="14" spans="1:10">
      <c r="B14" s="50">
        <v>11</v>
      </c>
      <c r="C14" s="85" t="s">
        <v>181</v>
      </c>
      <c r="D14" s="35"/>
      <c r="E14" s="35"/>
    </row>
    <row r="15" spans="1:10">
      <c r="B15" s="50">
        <v>12</v>
      </c>
      <c r="C15" s="85" t="s">
        <v>182</v>
      </c>
      <c r="D15" s="35">
        <v>18578</v>
      </c>
      <c r="E15" s="35">
        <f>+D15</f>
        <v>18578</v>
      </c>
    </row>
    <row r="16" spans="1:10">
      <c r="B16" s="50">
        <v>13</v>
      </c>
      <c r="C16" s="85" t="s">
        <v>184</v>
      </c>
      <c r="D16" s="35">
        <v>181</v>
      </c>
      <c r="E16" s="35">
        <f>+D16</f>
        <v>181</v>
      </c>
    </row>
    <row r="17" spans="2:5">
      <c r="B17" s="50">
        <v>14</v>
      </c>
      <c r="C17" s="85" t="s">
        <v>185</v>
      </c>
      <c r="D17" s="35">
        <v>2319</v>
      </c>
      <c r="E17" s="35">
        <f>+D17</f>
        <v>2319</v>
      </c>
    </row>
    <row r="18" spans="2:5">
      <c r="B18" s="50">
        <v>15</v>
      </c>
      <c r="C18" s="85" t="s">
        <v>186</v>
      </c>
      <c r="D18" s="35"/>
      <c r="E18" s="35"/>
    </row>
    <row r="19" spans="2:5">
      <c r="B19" s="50">
        <v>16</v>
      </c>
      <c r="C19" s="85" t="s">
        <v>187</v>
      </c>
      <c r="D19" s="35">
        <v>232</v>
      </c>
      <c r="E19" s="35">
        <f>+D19</f>
        <v>232</v>
      </c>
    </row>
    <row r="20" spans="2:5">
      <c r="B20" s="50">
        <v>17</v>
      </c>
      <c r="C20" s="85" t="s">
        <v>188</v>
      </c>
      <c r="D20" s="35">
        <v>2510</v>
      </c>
      <c r="E20" s="35">
        <f>+D20</f>
        <v>2510</v>
      </c>
    </row>
    <row r="21" spans="2:5">
      <c r="B21" s="50">
        <v>18</v>
      </c>
      <c r="C21" s="85" t="s">
        <v>189</v>
      </c>
      <c r="D21" s="35"/>
      <c r="E21" s="35"/>
    </row>
    <row r="22" spans="2:5">
      <c r="B22" s="50">
        <v>19</v>
      </c>
      <c r="C22" s="85" t="s">
        <v>190</v>
      </c>
      <c r="D22" s="35">
        <v>542</v>
      </c>
      <c r="E22" s="35">
        <f>+D22</f>
        <v>542</v>
      </c>
    </row>
    <row r="23" spans="2:5" ht="13.5" thickBot="1">
      <c r="B23" s="82">
        <v>20</v>
      </c>
      <c r="C23" s="111" t="s">
        <v>6</v>
      </c>
      <c r="D23" s="111">
        <f>SUM(D11:D22)+SUM(D5:D9)</f>
        <v>39233</v>
      </c>
      <c r="E23" s="111">
        <f>SUM(E11:E22)+SUM(E5:E9)</f>
        <v>39233</v>
      </c>
    </row>
    <row r="24" spans="2:5">
      <c r="B24" s="38"/>
      <c r="C24" s="38"/>
      <c r="D24" s="38"/>
      <c r="E24" s="38"/>
    </row>
    <row r="25" spans="2:5">
      <c r="B25" s="38"/>
      <c r="C25" s="38"/>
      <c r="D25" s="38"/>
      <c r="E25" s="38"/>
    </row>
    <row r="29" spans="2:5">
      <c r="E29" s="32" t="s">
        <v>4</v>
      </c>
    </row>
  </sheetData>
  <mergeCells count="3">
    <mergeCell ref="B2:I2"/>
    <mergeCell ref="C4:E4"/>
    <mergeCell ref="C10:E10"/>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7BA04-C150-4ADB-B4C0-C3BA7CD06174}">
  <dimension ref="A1:Q33"/>
  <sheetViews>
    <sheetView workbookViewId="0">
      <selection activeCell="D13" sqref="D13"/>
    </sheetView>
  </sheetViews>
  <sheetFormatPr defaultColWidth="9.140625" defaultRowHeight="12.75"/>
  <cols>
    <col min="1" max="1" width="3.7109375" style="32" customWidth="1"/>
    <col min="2" max="2" width="41.28515625" style="32" bestFit="1" customWidth="1"/>
    <col min="3" max="3" width="19.5703125" style="32" customWidth="1"/>
    <col min="4" max="16" width="13.7109375" style="32" customWidth="1"/>
    <col min="17" max="16384" width="9.140625" style="32"/>
  </cols>
  <sheetData>
    <row r="1" spans="1:17" ht="21" customHeight="1">
      <c r="A1" s="20"/>
      <c r="B1" s="20"/>
      <c r="C1" s="20"/>
      <c r="D1" s="20"/>
      <c r="E1" s="20"/>
      <c r="F1" s="20"/>
      <c r="G1" s="20"/>
      <c r="H1" s="20"/>
    </row>
    <row r="2" spans="1:17" ht="48" customHeight="1">
      <c r="A2" s="31"/>
      <c r="B2" s="521" t="s">
        <v>764</v>
      </c>
      <c r="C2" s="521"/>
      <c r="D2" s="521"/>
      <c r="E2" s="521"/>
      <c r="F2" s="521"/>
      <c r="G2" s="521"/>
      <c r="H2" s="521"/>
      <c r="I2" s="521"/>
    </row>
    <row r="3" spans="1:17" ht="31.5" customHeight="1">
      <c r="A3" s="61"/>
      <c r="B3" s="350" t="s">
        <v>790</v>
      </c>
      <c r="C3" s="578" t="s">
        <v>40</v>
      </c>
      <c r="D3" s="580" t="s">
        <v>776</v>
      </c>
      <c r="E3" s="580"/>
      <c r="F3" s="580"/>
      <c r="G3" s="580"/>
      <c r="H3" s="580"/>
      <c r="I3" s="580"/>
      <c r="J3" s="580"/>
      <c r="K3" s="580"/>
      <c r="L3" s="580"/>
      <c r="M3" s="580"/>
      <c r="N3" s="580"/>
      <c r="O3" s="570" t="s">
        <v>773</v>
      </c>
      <c r="P3" s="525"/>
    </row>
    <row r="4" spans="1:17" ht="33.75" customHeight="1">
      <c r="A4" s="61"/>
      <c r="B4" s="351"/>
      <c r="C4" s="578"/>
      <c r="D4" s="581" t="s">
        <v>780</v>
      </c>
      <c r="E4" s="584"/>
      <c r="F4" s="584"/>
      <c r="G4" s="584"/>
      <c r="H4" s="584"/>
      <c r="I4" s="584"/>
      <c r="J4" s="584"/>
      <c r="K4" s="584"/>
      <c r="L4" s="582"/>
      <c r="M4" s="581" t="s">
        <v>777</v>
      </c>
      <c r="N4" s="582"/>
      <c r="O4" s="579" t="s">
        <v>775</v>
      </c>
      <c r="P4" s="579" t="s">
        <v>774</v>
      </c>
    </row>
    <row r="5" spans="1:17" ht="23.25" customHeight="1">
      <c r="A5" s="61"/>
      <c r="B5" s="351"/>
      <c r="C5" s="578"/>
      <c r="D5" s="579" t="s">
        <v>781</v>
      </c>
      <c r="E5" s="579" t="s">
        <v>782</v>
      </c>
      <c r="F5" s="305"/>
      <c r="G5" s="303"/>
      <c r="H5" s="306"/>
      <c r="I5" s="579" t="s">
        <v>786</v>
      </c>
      <c r="J5" s="305"/>
      <c r="K5" s="305"/>
      <c r="L5" s="305"/>
      <c r="M5" s="583" t="s">
        <v>778</v>
      </c>
      <c r="N5" s="583" t="s">
        <v>779</v>
      </c>
      <c r="O5" s="570"/>
      <c r="P5" s="570"/>
    </row>
    <row r="6" spans="1:17" ht="81.75" customHeight="1">
      <c r="A6" s="61"/>
      <c r="B6" s="351" t="s">
        <v>1076</v>
      </c>
      <c r="C6" s="578"/>
      <c r="D6" s="570"/>
      <c r="E6" s="570"/>
      <c r="F6" s="304" t="s">
        <v>783</v>
      </c>
      <c r="G6" s="349" t="s">
        <v>784</v>
      </c>
      <c r="H6" s="304" t="s">
        <v>785</v>
      </c>
      <c r="I6" s="570"/>
      <c r="J6" s="304" t="s">
        <v>787</v>
      </c>
      <c r="K6" s="304" t="s">
        <v>788</v>
      </c>
      <c r="L6" s="304" t="s">
        <v>789</v>
      </c>
      <c r="M6" s="578"/>
      <c r="N6" s="578"/>
      <c r="O6" s="570"/>
      <c r="P6" s="570"/>
    </row>
    <row r="7" spans="1:17">
      <c r="A7" s="50"/>
      <c r="B7" s="27" t="s">
        <v>179</v>
      </c>
      <c r="C7" s="352"/>
      <c r="D7" s="344"/>
      <c r="E7" s="344"/>
      <c r="F7" s="345"/>
      <c r="G7" s="344"/>
      <c r="H7" s="346"/>
      <c r="I7" s="344"/>
      <c r="J7" s="345"/>
      <c r="K7" s="344"/>
      <c r="L7" s="344"/>
      <c r="M7" s="345"/>
      <c r="N7" s="345"/>
      <c r="O7" s="344"/>
      <c r="P7" s="344"/>
      <c r="Q7" s="38"/>
    </row>
    <row r="8" spans="1:17">
      <c r="A8" s="50"/>
      <c r="B8" s="27" t="s">
        <v>20</v>
      </c>
      <c r="C8" s="352"/>
      <c r="D8" s="344"/>
      <c r="E8" s="344"/>
      <c r="F8" s="345"/>
      <c r="G8" s="344"/>
      <c r="H8" s="346"/>
      <c r="I8" s="344"/>
      <c r="J8" s="345"/>
      <c r="K8" s="344"/>
      <c r="L8" s="344"/>
      <c r="M8" s="345"/>
      <c r="N8" s="345"/>
      <c r="O8" s="344"/>
      <c r="P8" s="344"/>
      <c r="Q8" s="38"/>
    </row>
    <row r="9" spans="1:17">
      <c r="A9" s="50"/>
      <c r="B9" s="27" t="s">
        <v>21</v>
      </c>
      <c r="C9" s="398">
        <v>98445.957987829956</v>
      </c>
      <c r="D9" s="518">
        <v>0.15553647162327211</v>
      </c>
      <c r="E9" s="518">
        <v>2.7340276219697344E-2</v>
      </c>
      <c r="F9" s="518">
        <v>6.6377657957351613E-3</v>
      </c>
      <c r="G9" s="518"/>
      <c r="H9" s="518">
        <v>2.0702510423962182E-2</v>
      </c>
      <c r="I9" s="344"/>
      <c r="J9" s="345"/>
      <c r="K9" s="344"/>
      <c r="L9" s="344"/>
      <c r="M9" s="345"/>
      <c r="N9" s="345"/>
      <c r="O9" s="344">
        <v>33448.923811259971</v>
      </c>
      <c r="P9" s="344">
        <v>33448.923811259971</v>
      </c>
      <c r="Q9" s="38"/>
    </row>
    <row r="10" spans="1:17">
      <c r="A10" s="50"/>
      <c r="B10" s="347" t="s">
        <v>765</v>
      </c>
      <c r="C10" s="398">
        <v>41183.785575889968</v>
      </c>
      <c r="D10" s="518">
        <v>5.4284970308771538E-2</v>
      </c>
      <c r="E10" s="518">
        <v>4.2930054247976766E-2</v>
      </c>
      <c r="F10" s="518">
        <v>1.2271638353368605E-2</v>
      </c>
      <c r="G10" s="518"/>
      <c r="H10" s="518">
        <v>3.065841589460816E-2</v>
      </c>
      <c r="I10" s="344"/>
      <c r="J10" s="345"/>
      <c r="K10" s="344"/>
      <c r="L10" s="344"/>
      <c r="M10" s="345"/>
      <c r="N10" s="345"/>
      <c r="O10" s="344">
        <v>14871.404341319965</v>
      </c>
      <c r="P10" s="344">
        <v>14871.404341319965</v>
      </c>
      <c r="Q10" s="38"/>
    </row>
    <row r="11" spans="1:17">
      <c r="A11" s="49"/>
      <c r="B11" s="347" t="s">
        <v>766</v>
      </c>
      <c r="C11" s="397"/>
      <c r="D11" s="518"/>
      <c r="E11" s="518"/>
      <c r="F11" s="518"/>
      <c r="G11" s="518"/>
      <c r="H11" s="518"/>
      <c r="I11" s="344"/>
      <c r="J11" s="345"/>
      <c r="K11" s="344"/>
      <c r="L11" s="344"/>
      <c r="M11" s="345"/>
      <c r="N11" s="345"/>
      <c r="O11" s="344"/>
      <c r="P11" s="344"/>
      <c r="Q11" s="38"/>
    </row>
    <row r="12" spans="1:17">
      <c r="A12" s="50"/>
      <c r="B12" s="347" t="s">
        <v>767</v>
      </c>
      <c r="C12" s="397">
        <v>57262.172411939995</v>
      </c>
      <c r="D12" s="518">
        <v>0.22835802106389183</v>
      </c>
      <c r="E12" s="518">
        <v>1.6127881571559664E-2</v>
      </c>
      <c r="F12" s="518">
        <v>2.585802874973103E-3</v>
      </c>
      <c r="G12" s="518"/>
      <c r="H12" s="518">
        <v>1.354207869658656E-2</v>
      </c>
      <c r="I12" s="344"/>
      <c r="J12" s="345"/>
      <c r="K12" s="344"/>
      <c r="L12" s="344"/>
      <c r="M12" s="345"/>
      <c r="N12" s="345"/>
      <c r="O12" s="344">
        <v>18577.519469940002</v>
      </c>
      <c r="P12" s="344">
        <v>18577.519469940002</v>
      </c>
      <c r="Q12" s="38"/>
    </row>
    <row r="13" spans="1:17">
      <c r="B13" s="38" t="s">
        <v>22</v>
      </c>
      <c r="C13" s="397">
        <v>25427.340835350707</v>
      </c>
      <c r="D13" s="518">
        <v>0.13604485331447716</v>
      </c>
      <c r="E13" s="518">
        <v>5.3057332239061332E-2</v>
      </c>
      <c r="F13" s="518">
        <v>3.4765392739457238E-2</v>
      </c>
      <c r="G13" s="518"/>
      <c r="H13" s="518">
        <v>1.8291939499604094E-2</v>
      </c>
      <c r="I13" s="344"/>
      <c r="J13" s="344"/>
      <c r="K13" s="344"/>
      <c r="L13" s="344"/>
      <c r="M13" s="344"/>
      <c r="N13" s="344"/>
      <c r="O13" s="344">
        <v>5242.0444222599635</v>
      </c>
      <c r="P13" s="344">
        <v>5242.0444222599635</v>
      </c>
      <c r="Q13" s="38"/>
    </row>
    <row r="14" spans="1:17">
      <c r="B14" s="348" t="s">
        <v>768</v>
      </c>
      <c r="C14" s="397">
        <v>412.89994771000033</v>
      </c>
      <c r="D14" s="518">
        <v>1.2098788889914425E-3</v>
      </c>
      <c r="E14" s="518">
        <v>0.3950295058515203</v>
      </c>
      <c r="F14" s="518">
        <v>0.39238839641072687</v>
      </c>
      <c r="G14" s="518"/>
      <c r="H14" s="518">
        <v>2.6411094407934408E-3</v>
      </c>
      <c r="I14" s="344"/>
      <c r="J14" s="344"/>
      <c r="K14" s="344"/>
      <c r="L14" s="344"/>
      <c r="M14" s="344"/>
      <c r="N14" s="344"/>
      <c r="O14" s="344">
        <v>181.36252094</v>
      </c>
      <c r="P14" s="344">
        <v>181.36252094</v>
      </c>
      <c r="Q14" s="38"/>
    </row>
    <row r="15" spans="1:17">
      <c r="B15" s="348" t="s">
        <v>769</v>
      </c>
      <c r="C15" s="398">
        <v>10895.296139350079</v>
      </c>
      <c r="D15" s="518">
        <v>3.3396499126429917E-3</v>
      </c>
      <c r="E15" s="518">
        <v>0.3292611170864439</v>
      </c>
      <c r="F15" s="518">
        <v>0.32041584531985667</v>
      </c>
      <c r="G15" s="518"/>
      <c r="H15" s="518">
        <v>8.8452717665872104E-3</v>
      </c>
      <c r="I15" s="344"/>
      <c r="J15" s="344"/>
      <c r="K15" s="344"/>
      <c r="L15" s="344"/>
      <c r="M15" s="344"/>
      <c r="N15" s="344"/>
      <c r="O15" s="344">
        <v>2318.568626639998</v>
      </c>
      <c r="P15" s="344">
        <v>2318.568626639998</v>
      </c>
      <c r="Q15" s="38"/>
    </row>
    <row r="16" spans="1:17">
      <c r="B16" s="348" t="s">
        <v>770</v>
      </c>
      <c r="C16" s="398"/>
      <c r="D16" s="518"/>
      <c r="E16" s="518"/>
      <c r="F16" s="518"/>
      <c r="G16" s="518"/>
      <c r="H16" s="518"/>
      <c r="I16" s="344"/>
      <c r="J16" s="344"/>
      <c r="K16" s="344"/>
      <c r="L16" s="344"/>
      <c r="M16" s="344"/>
      <c r="N16" s="344"/>
      <c r="O16" s="344"/>
      <c r="P16" s="344"/>
      <c r="Q16" s="38"/>
    </row>
    <row r="17" spans="2:17">
      <c r="B17" s="348" t="s">
        <v>771</v>
      </c>
      <c r="C17" s="397">
        <v>558.40808569999922</v>
      </c>
      <c r="D17" s="518">
        <v>6.6585842795220188E-2</v>
      </c>
      <c r="E17" s="518">
        <v>5.0506821305506822E-3</v>
      </c>
      <c r="F17" s="518">
        <v>0</v>
      </c>
      <c r="G17" s="518"/>
      <c r="H17" s="518">
        <v>5.0506821305506822E-3</v>
      </c>
      <c r="I17" s="344"/>
      <c r="J17" s="344"/>
      <c r="K17" s="344"/>
      <c r="L17" s="344"/>
      <c r="M17" s="344"/>
      <c r="N17" s="344"/>
      <c r="O17" s="344">
        <v>231.81939014000059</v>
      </c>
      <c r="P17" s="344">
        <v>231.81939014000059</v>
      </c>
      <c r="Q17" s="38"/>
    </row>
    <row r="18" spans="2:17">
      <c r="B18" s="348" t="s">
        <v>772</v>
      </c>
      <c r="C18" s="398">
        <v>13560.736662590629</v>
      </c>
      <c r="D18" s="518">
        <v>0.10812979757103229</v>
      </c>
      <c r="E18" s="518">
        <v>9.4037446786934681E-3</v>
      </c>
      <c r="F18" s="518">
        <v>0</v>
      </c>
      <c r="G18" s="518"/>
      <c r="H18" s="518">
        <v>9.4037446786934681E-3</v>
      </c>
      <c r="I18" s="344"/>
      <c r="J18" s="344"/>
      <c r="K18" s="344"/>
      <c r="L18" s="344"/>
      <c r="M18" s="344"/>
      <c r="N18" s="344"/>
      <c r="O18" s="344">
        <v>2510.2938845399653</v>
      </c>
      <c r="P18" s="344">
        <v>2510.2938845399653</v>
      </c>
      <c r="Q18" s="38"/>
    </row>
    <row r="19" spans="2:17" ht="13.5" thickBot="1">
      <c r="B19" s="40" t="s">
        <v>6</v>
      </c>
      <c r="C19" s="399">
        <v>123873.29882318067</v>
      </c>
      <c r="D19" s="519">
        <v>0.13604485331447716</v>
      </c>
      <c r="E19" s="519">
        <v>5.3057332239061332E-2</v>
      </c>
      <c r="F19" s="519">
        <v>3.4765392739457238E-2</v>
      </c>
      <c r="G19" s="519"/>
      <c r="H19" s="519">
        <v>1.8291939499604094E-2</v>
      </c>
      <c r="I19" s="353"/>
      <c r="J19" s="353"/>
      <c r="K19" s="353"/>
      <c r="L19" s="353"/>
      <c r="M19" s="353"/>
      <c r="N19" s="353"/>
      <c r="O19" s="353">
        <v>38690.968233520005</v>
      </c>
      <c r="P19" s="353">
        <v>38690.968233520005</v>
      </c>
      <c r="Q19" s="38"/>
    </row>
    <row r="20" spans="2:17">
      <c r="B20" s="38"/>
      <c r="C20" s="307"/>
      <c r="D20" s="39"/>
      <c r="E20" s="39"/>
      <c r="F20" s="75"/>
      <c r="G20" s="39"/>
      <c r="H20" s="76"/>
      <c r="I20" s="39"/>
      <c r="J20" s="75"/>
      <c r="K20" s="39"/>
      <c r="L20" s="39"/>
      <c r="M20" s="75"/>
      <c r="N20" s="75"/>
      <c r="O20" s="39"/>
      <c r="P20" s="39"/>
      <c r="Q20" s="38"/>
    </row>
    <row r="21" spans="2:17">
      <c r="B21" s="38"/>
      <c r="C21" s="343"/>
      <c r="D21" s="39"/>
      <c r="E21" s="39"/>
      <c r="F21" s="75"/>
      <c r="G21" s="39"/>
      <c r="H21" s="76"/>
      <c r="I21" s="39"/>
      <c r="J21" s="75"/>
      <c r="K21" s="39"/>
      <c r="L21" s="39"/>
      <c r="M21" s="75"/>
      <c r="N21" s="75"/>
      <c r="O21" s="39"/>
      <c r="P21" s="39"/>
      <c r="Q21" s="38"/>
    </row>
    <row r="22" spans="2:17">
      <c r="B22" s="38"/>
      <c r="C22" s="343"/>
      <c r="D22" s="39"/>
      <c r="E22" s="39"/>
      <c r="F22" s="75"/>
      <c r="G22" s="39"/>
      <c r="H22" s="76"/>
      <c r="I22" s="39"/>
      <c r="J22" s="75"/>
      <c r="K22" s="39"/>
      <c r="L22" s="39"/>
      <c r="M22" s="75"/>
      <c r="N22" s="75"/>
      <c r="O22" s="39"/>
      <c r="P22" s="39"/>
      <c r="Q22" s="38"/>
    </row>
    <row r="23" spans="2:17" ht="31.5" customHeight="1">
      <c r="B23" s="511"/>
      <c r="C23" s="585"/>
      <c r="D23" s="585"/>
      <c r="E23" s="585"/>
      <c r="F23" s="585"/>
      <c r="G23" s="585"/>
      <c r="H23" s="585"/>
      <c r="I23" s="585"/>
      <c r="J23" s="585"/>
      <c r="K23" s="585"/>
      <c r="L23" s="585"/>
      <c r="M23" s="585"/>
      <c r="N23" s="585"/>
      <c r="O23" s="585"/>
      <c r="P23" s="585"/>
      <c r="Q23" s="38"/>
    </row>
    <row r="24" spans="2:17" ht="33.75" customHeight="1">
      <c r="B24" s="512"/>
      <c r="C24" s="585"/>
      <c r="D24" s="585"/>
      <c r="E24" s="585"/>
      <c r="F24" s="585"/>
      <c r="G24" s="585"/>
      <c r="H24" s="585"/>
      <c r="I24" s="585"/>
      <c r="J24" s="585"/>
      <c r="K24" s="585"/>
      <c r="L24" s="585"/>
      <c r="M24" s="585"/>
      <c r="N24" s="585"/>
      <c r="O24" s="585"/>
      <c r="P24" s="585"/>
      <c r="Q24" s="38"/>
    </row>
    <row r="25" spans="2:17" ht="23.25" customHeight="1">
      <c r="B25" s="512"/>
      <c r="C25" s="585"/>
      <c r="D25" s="585"/>
      <c r="E25" s="585"/>
      <c r="F25" s="513"/>
      <c r="G25" s="514"/>
      <c r="H25" s="513"/>
      <c r="I25" s="585"/>
      <c r="J25" s="513"/>
      <c r="K25" s="513"/>
      <c r="L25" s="513"/>
      <c r="M25" s="585"/>
      <c r="N25" s="585"/>
      <c r="O25" s="585"/>
      <c r="P25" s="585"/>
      <c r="Q25" s="38"/>
    </row>
    <row r="26" spans="2:17" ht="81.75" customHeight="1">
      <c r="B26" s="512"/>
      <c r="C26" s="585"/>
      <c r="D26" s="585"/>
      <c r="E26" s="585"/>
      <c r="F26" s="513"/>
      <c r="G26" s="514"/>
      <c r="H26" s="513"/>
      <c r="I26" s="585"/>
      <c r="J26" s="513"/>
      <c r="K26" s="513"/>
      <c r="L26" s="513"/>
      <c r="M26" s="585"/>
      <c r="N26" s="585"/>
      <c r="O26" s="585"/>
      <c r="P26" s="585"/>
    </row>
    <row r="27" spans="2:17">
      <c r="B27" s="27"/>
      <c r="C27" s="307"/>
      <c r="D27" s="39"/>
      <c r="E27" s="39"/>
      <c r="F27" s="75"/>
      <c r="G27" s="39"/>
      <c r="H27" s="76"/>
      <c r="I27" s="39"/>
      <c r="J27" s="75"/>
      <c r="K27" s="39"/>
      <c r="L27" s="39"/>
      <c r="M27" s="75"/>
      <c r="N27" s="75"/>
      <c r="O27" s="39"/>
      <c r="P27" s="39"/>
    </row>
    <row r="28" spans="2:17">
      <c r="B28" s="27"/>
      <c r="C28" s="307"/>
      <c r="D28" s="39"/>
      <c r="E28" s="39"/>
      <c r="F28" s="75"/>
      <c r="G28" s="39"/>
      <c r="H28" s="76"/>
      <c r="I28" s="39"/>
      <c r="J28" s="75"/>
      <c r="K28" s="39"/>
      <c r="L28" s="39"/>
      <c r="M28" s="75"/>
      <c r="N28" s="75"/>
      <c r="O28" s="39"/>
      <c r="P28" s="39"/>
    </row>
    <row r="29" spans="2:17">
      <c r="B29" s="27"/>
      <c r="C29" s="515"/>
      <c r="D29" s="76"/>
      <c r="E29" s="76"/>
      <c r="F29" s="76"/>
      <c r="G29" s="76"/>
      <c r="H29" s="76"/>
      <c r="I29" s="39"/>
      <c r="J29" s="39"/>
      <c r="K29" s="39"/>
      <c r="L29" s="39"/>
      <c r="M29" s="39"/>
      <c r="N29" s="39"/>
      <c r="O29" s="39"/>
      <c r="P29" s="39"/>
    </row>
    <row r="30" spans="2:17">
      <c r="B30" s="347"/>
      <c r="C30" s="515"/>
      <c r="D30" s="76"/>
      <c r="E30" s="76"/>
      <c r="F30" s="76"/>
      <c r="G30" s="76"/>
      <c r="H30" s="76"/>
      <c r="I30" s="39"/>
      <c r="J30" s="39"/>
      <c r="K30" s="39"/>
      <c r="L30" s="39"/>
      <c r="M30" s="39"/>
      <c r="N30" s="39"/>
      <c r="O30" s="39"/>
      <c r="P30" s="39"/>
    </row>
    <row r="31" spans="2:17">
      <c r="B31" s="347"/>
      <c r="C31" s="85"/>
      <c r="D31" s="76"/>
      <c r="E31" s="76"/>
      <c r="F31" s="76"/>
      <c r="G31" s="76"/>
      <c r="H31" s="76"/>
      <c r="I31" s="39"/>
      <c r="J31" s="39"/>
      <c r="K31" s="39"/>
      <c r="L31" s="39"/>
      <c r="M31" s="39"/>
      <c r="N31" s="39"/>
      <c r="O31" s="39"/>
      <c r="P31" s="39"/>
    </row>
    <row r="32" spans="2:17">
      <c r="B32" s="347"/>
      <c r="C32" s="85"/>
      <c r="D32" s="76"/>
      <c r="E32" s="76"/>
      <c r="F32" s="76"/>
      <c r="G32" s="76"/>
      <c r="H32" s="76"/>
      <c r="I32" s="39"/>
      <c r="J32" s="39"/>
      <c r="K32" s="39"/>
      <c r="L32" s="39"/>
      <c r="M32" s="39"/>
      <c r="N32" s="39"/>
      <c r="O32" s="39"/>
      <c r="P32" s="39"/>
    </row>
    <row r="33" spans="2:16">
      <c r="B33" s="516"/>
      <c r="C33" s="517"/>
      <c r="D33" s="92"/>
      <c r="E33" s="92"/>
      <c r="F33" s="92"/>
      <c r="G33" s="92"/>
      <c r="H33" s="92"/>
      <c r="I33" s="48"/>
      <c r="J33" s="48"/>
      <c r="K33" s="48"/>
      <c r="L33" s="48"/>
      <c r="M33" s="48"/>
      <c r="N33" s="48"/>
      <c r="O33" s="48"/>
      <c r="P33" s="48"/>
    </row>
  </sheetData>
  <mergeCells count="25">
    <mergeCell ref="C23:C26"/>
    <mergeCell ref="D23:N23"/>
    <mergeCell ref="O23:P23"/>
    <mergeCell ref="D24:L24"/>
    <mergeCell ref="M24:N24"/>
    <mergeCell ref="O24:O26"/>
    <mergeCell ref="P24:P26"/>
    <mergeCell ref="D25:D26"/>
    <mergeCell ref="E25:E26"/>
    <mergeCell ref="I25:I26"/>
    <mergeCell ref="M25:M26"/>
    <mergeCell ref="N25:N26"/>
    <mergeCell ref="B2:I2"/>
    <mergeCell ref="C3:C6"/>
    <mergeCell ref="O3:P3"/>
    <mergeCell ref="P4:P6"/>
    <mergeCell ref="O4:O6"/>
    <mergeCell ref="D3:N3"/>
    <mergeCell ref="M4:N4"/>
    <mergeCell ref="M5:M6"/>
    <mergeCell ref="N5:N6"/>
    <mergeCell ref="D4:L4"/>
    <mergeCell ref="D5:D6"/>
    <mergeCell ref="E5:E6"/>
    <mergeCell ref="I5:I6"/>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48"/>
  <dimension ref="A1:I12"/>
  <sheetViews>
    <sheetView workbookViewId="0">
      <selection activeCell="F10" sqref="F9:F10"/>
    </sheetView>
  </sheetViews>
  <sheetFormatPr defaultColWidth="9.140625" defaultRowHeight="12.75"/>
  <cols>
    <col min="1" max="1" width="3.7109375" style="32" customWidth="1"/>
    <col min="2" max="2" width="9.140625" style="32"/>
    <col min="3" max="3" width="66.140625" style="32" bestFit="1" customWidth="1"/>
    <col min="4" max="5" width="17.85546875" style="32" customWidth="1"/>
    <col min="6" max="16384" width="9.140625" style="32"/>
  </cols>
  <sheetData>
    <row r="1" spans="1:9" ht="21" customHeight="1">
      <c r="A1" s="20"/>
      <c r="B1" s="20"/>
      <c r="C1" s="20"/>
      <c r="D1" s="20"/>
      <c r="E1" s="20"/>
      <c r="F1" s="20"/>
      <c r="G1" s="20"/>
      <c r="H1" s="20"/>
    </row>
    <row r="2" spans="1:9" ht="48" customHeight="1">
      <c r="A2" s="31"/>
      <c r="B2" s="521" t="s">
        <v>78</v>
      </c>
      <c r="C2" s="521"/>
      <c r="D2" s="521"/>
      <c r="E2" s="521"/>
      <c r="F2" s="521"/>
      <c r="G2" s="521"/>
      <c r="H2" s="521"/>
      <c r="I2" s="521"/>
    </row>
    <row r="3" spans="1:9" ht="25.5">
      <c r="A3" s="61"/>
      <c r="B3" s="15" t="s">
        <v>1076</v>
      </c>
      <c r="C3" s="10"/>
      <c r="D3" s="37" t="s">
        <v>763</v>
      </c>
      <c r="E3" s="62"/>
      <c r="F3" s="62"/>
      <c r="G3" s="62"/>
      <c r="H3" s="62"/>
    </row>
    <row r="4" spans="1:9" ht="12.75" customHeight="1">
      <c r="A4" s="50"/>
      <c r="B4" s="135">
        <v>1</v>
      </c>
      <c r="C4" s="129" t="s">
        <v>754</v>
      </c>
      <c r="D4" s="130">
        <v>38644</v>
      </c>
      <c r="E4" s="39"/>
      <c r="F4" s="39"/>
      <c r="G4" s="39"/>
      <c r="H4" s="39"/>
      <c r="I4" s="80"/>
    </row>
    <row r="5" spans="1:9" ht="12.75" customHeight="1">
      <c r="A5" s="50"/>
      <c r="B5" s="50">
        <v>2</v>
      </c>
      <c r="C5" s="94" t="s">
        <v>755</v>
      </c>
      <c r="D5" s="128">
        <v>-2</v>
      </c>
      <c r="E5" s="39"/>
      <c r="F5" s="38"/>
      <c r="G5" s="38"/>
      <c r="H5" s="80"/>
      <c r="I5" s="80"/>
    </row>
    <row r="6" spans="1:9" ht="12.75" customHeight="1">
      <c r="A6" s="49"/>
      <c r="B6" s="50">
        <v>3</v>
      </c>
      <c r="C6" s="94" t="s">
        <v>756</v>
      </c>
      <c r="D6" s="128">
        <v>387</v>
      </c>
      <c r="E6" s="39"/>
      <c r="F6" s="48"/>
      <c r="G6" s="48"/>
      <c r="H6" s="80"/>
      <c r="I6" s="80"/>
    </row>
    <row r="7" spans="1:9" ht="12.75" customHeight="1">
      <c r="A7" s="50"/>
      <c r="B7" s="50">
        <v>4</v>
      </c>
      <c r="C7" s="94" t="s">
        <v>757</v>
      </c>
      <c r="D7" s="128"/>
      <c r="E7" s="39"/>
      <c r="F7" s="38"/>
      <c r="G7" s="38"/>
      <c r="H7" s="80"/>
      <c r="I7" s="80"/>
    </row>
    <row r="8" spans="1:9" ht="12.75" customHeight="1">
      <c r="B8" s="50">
        <v>5</v>
      </c>
      <c r="C8" s="94" t="s">
        <v>758</v>
      </c>
      <c r="D8" s="128"/>
      <c r="E8" s="80"/>
      <c r="F8" s="80"/>
      <c r="G8" s="80"/>
      <c r="H8" s="80"/>
      <c r="I8" s="80"/>
    </row>
    <row r="9" spans="1:9" ht="12.75" customHeight="1">
      <c r="B9" s="50">
        <v>6</v>
      </c>
      <c r="C9" s="94" t="s">
        <v>759</v>
      </c>
      <c r="D9" s="128"/>
      <c r="E9" s="80"/>
      <c r="F9" s="80"/>
      <c r="G9" s="80"/>
      <c r="H9" s="80"/>
      <c r="I9" s="80"/>
    </row>
    <row r="10" spans="1:9" ht="12.75" customHeight="1">
      <c r="B10" s="50">
        <v>7</v>
      </c>
      <c r="C10" s="94" t="s">
        <v>760</v>
      </c>
      <c r="D10" s="128">
        <v>-1</v>
      </c>
      <c r="E10" s="80"/>
      <c r="F10" s="80"/>
      <c r="G10" s="80"/>
      <c r="H10" s="80"/>
      <c r="I10" s="80"/>
    </row>
    <row r="11" spans="1:9" ht="12.75" customHeight="1">
      <c r="B11" s="50">
        <v>8</v>
      </c>
      <c r="C11" s="94" t="s">
        <v>761</v>
      </c>
      <c r="D11" s="128">
        <v>-9</v>
      </c>
      <c r="E11" s="80"/>
      <c r="F11" s="80"/>
      <c r="G11" s="80"/>
      <c r="H11" s="80"/>
      <c r="I11" s="80"/>
    </row>
    <row r="12" spans="1:9" ht="12.75" customHeight="1" thickBot="1">
      <c r="A12" s="132"/>
      <c r="B12" s="133">
        <v>9</v>
      </c>
      <c r="C12" s="134" t="s">
        <v>762</v>
      </c>
      <c r="D12" s="131">
        <v>39019</v>
      </c>
      <c r="E12" s="39"/>
      <c r="F12" s="80"/>
      <c r="G12" s="80"/>
      <c r="H12" s="80"/>
      <c r="I12" s="80"/>
    </row>
  </sheetData>
  <mergeCells count="1">
    <mergeCell ref="B2:I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23"/>
  <dimension ref="A1:O15"/>
  <sheetViews>
    <sheetView workbookViewId="0"/>
  </sheetViews>
  <sheetFormatPr defaultColWidth="9.140625" defaultRowHeight="12.75"/>
  <cols>
    <col min="1" max="1" width="3.7109375" style="32" customWidth="1"/>
    <col min="2" max="2" width="9.140625" style="32"/>
    <col min="3" max="3" width="53.28515625" style="32" bestFit="1" customWidth="1"/>
    <col min="4" max="4" width="15.5703125" style="32" customWidth="1"/>
    <col min="5" max="5" width="16.140625" style="32" customWidth="1"/>
    <col min="6" max="6" width="14" style="32" customWidth="1"/>
    <col min="7" max="7" width="20.28515625" style="32" customWidth="1"/>
    <col min="8" max="9" width="15.7109375" style="32" customWidth="1"/>
    <col min="10" max="11" width="14" style="32" customWidth="1"/>
    <col min="12" max="16384" width="9.140625" style="32"/>
  </cols>
  <sheetData>
    <row r="1" spans="1:15" ht="21" customHeight="1">
      <c r="A1" s="20"/>
      <c r="B1" s="20"/>
      <c r="C1" s="20"/>
      <c r="D1" s="20"/>
      <c r="E1" s="20"/>
      <c r="F1" s="20"/>
      <c r="G1" s="20"/>
      <c r="H1" s="20"/>
      <c r="I1" s="20"/>
      <c r="J1" s="20"/>
      <c r="K1" s="20"/>
      <c r="L1" s="20"/>
      <c r="M1" s="20"/>
      <c r="N1" s="20"/>
    </row>
    <row r="2" spans="1:15" ht="48" customHeight="1">
      <c r="A2" s="31"/>
      <c r="B2" s="521" t="s">
        <v>79</v>
      </c>
      <c r="C2" s="521"/>
      <c r="D2" s="521"/>
      <c r="E2" s="521"/>
      <c r="F2" s="521"/>
      <c r="G2" s="521"/>
      <c r="H2" s="521"/>
      <c r="I2" s="521"/>
      <c r="J2" s="521"/>
      <c r="K2" s="521"/>
      <c r="L2" s="521"/>
      <c r="M2" s="521"/>
      <c r="N2" s="521"/>
      <c r="O2" s="521"/>
    </row>
    <row r="3" spans="1:15" s="69" customFormat="1" ht="38.25" customHeight="1">
      <c r="A3" s="61"/>
      <c r="B3" s="404" t="s">
        <v>1076</v>
      </c>
      <c r="C3" s="10"/>
      <c r="D3" s="11" t="s">
        <v>488</v>
      </c>
      <c r="E3" s="81" t="s">
        <v>489</v>
      </c>
      <c r="F3" s="11" t="s">
        <v>84</v>
      </c>
      <c r="G3" s="11" t="s">
        <v>490</v>
      </c>
      <c r="H3" s="37" t="s">
        <v>491</v>
      </c>
      <c r="I3" s="11" t="s">
        <v>492</v>
      </c>
      <c r="J3" s="37" t="s">
        <v>85</v>
      </c>
      <c r="K3" s="259" t="s">
        <v>493</v>
      </c>
      <c r="L3" s="62"/>
      <c r="M3" s="62"/>
      <c r="N3" s="62"/>
      <c r="O3" s="62"/>
    </row>
    <row r="4" spans="1:15" s="69" customFormat="1">
      <c r="A4" s="50"/>
      <c r="B4" s="50" t="s">
        <v>338</v>
      </c>
      <c r="C4" s="36" t="s">
        <v>494</v>
      </c>
      <c r="D4" s="85"/>
      <c r="E4" s="85"/>
      <c r="F4" s="86"/>
      <c r="G4" s="269" t="s">
        <v>503</v>
      </c>
      <c r="H4" s="85"/>
      <c r="I4" s="85"/>
      <c r="J4" s="39"/>
      <c r="K4" s="39"/>
      <c r="L4" s="39"/>
      <c r="M4" s="39"/>
      <c r="N4" s="39"/>
      <c r="O4" s="39"/>
    </row>
    <row r="5" spans="1:15" s="69" customFormat="1">
      <c r="A5" s="50"/>
      <c r="B5" s="50" t="s">
        <v>340</v>
      </c>
      <c r="C5" s="36" t="s">
        <v>495</v>
      </c>
      <c r="D5" s="85"/>
      <c r="E5" s="85"/>
      <c r="F5" s="86"/>
      <c r="G5" s="269" t="s">
        <v>503</v>
      </c>
      <c r="H5" s="85"/>
      <c r="I5" s="85"/>
      <c r="J5" s="39"/>
      <c r="K5" s="39"/>
      <c r="L5" s="38"/>
      <c r="M5" s="38"/>
      <c r="N5" s="38"/>
      <c r="O5" s="80"/>
    </row>
    <row r="6" spans="1:15" s="69" customFormat="1">
      <c r="A6" s="50"/>
      <c r="B6" s="50">
        <v>1</v>
      </c>
      <c r="C6" s="36" t="s">
        <v>496</v>
      </c>
      <c r="D6" s="85">
        <v>355.92513901000001</v>
      </c>
      <c r="E6" s="85">
        <v>491.94969780000002</v>
      </c>
      <c r="F6" s="86"/>
      <c r="G6" s="269" t="s">
        <v>503</v>
      </c>
      <c r="H6" s="85">
        <v>1305.4077532599999</v>
      </c>
      <c r="I6" s="85">
        <v>1165.6561928699998</v>
      </c>
      <c r="J6" s="39">
        <v>1165.6561928699998</v>
      </c>
      <c r="K6" s="39">
        <v>316.59876071000002</v>
      </c>
      <c r="L6" s="39"/>
      <c r="M6" s="39"/>
      <c r="N6" s="39"/>
    </row>
    <row r="7" spans="1:15" s="69" customFormat="1">
      <c r="A7" s="50"/>
      <c r="B7" s="50">
        <v>2</v>
      </c>
      <c r="C7" s="83" t="s">
        <v>80</v>
      </c>
      <c r="D7" s="87"/>
      <c r="E7" s="87"/>
      <c r="F7" s="39"/>
      <c r="G7" s="39"/>
      <c r="H7" s="39"/>
      <c r="I7" s="39"/>
      <c r="J7" s="39"/>
      <c r="K7" s="39"/>
      <c r="L7" s="20"/>
      <c r="M7" s="20"/>
      <c r="N7" s="20"/>
    </row>
    <row r="8" spans="1:15">
      <c r="B8" s="50" t="s">
        <v>500</v>
      </c>
      <c r="C8" s="164" t="s">
        <v>497</v>
      </c>
      <c r="D8" s="87"/>
      <c r="E8" s="87"/>
      <c r="F8" s="39"/>
      <c r="G8" s="87"/>
      <c r="H8" s="39"/>
      <c r="I8" s="39"/>
      <c r="J8" s="39"/>
      <c r="K8" s="39"/>
    </row>
    <row r="9" spans="1:15">
      <c r="B9" s="50" t="s">
        <v>501</v>
      </c>
      <c r="C9" s="164" t="s">
        <v>498</v>
      </c>
      <c r="D9" s="87"/>
      <c r="E9" s="87"/>
      <c r="F9" s="39"/>
      <c r="G9" s="87"/>
      <c r="H9" s="39"/>
      <c r="I9" s="39"/>
      <c r="J9" s="39"/>
      <c r="K9" s="39"/>
    </row>
    <row r="10" spans="1:15">
      <c r="B10" s="50" t="s">
        <v>502</v>
      </c>
      <c r="C10" s="164" t="s">
        <v>499</v>
      </c>
      <c r="D10" s="87"/>
      <c r="E10" s="87"/>
      <c r="F10" s="39"/>
      <c r="G10" s="87"/>
      <c r="H10" s="39"/>
      <c r="I10" s="39"/>
      <c r="J10" s="39"/>
      <c r="K10" s="39"/>
    </row>
    <row r="11" spans="1:15">
      <c r="B11" s="50">
        <v>3</v>
      </c>
      <c r="C11" s="38" t="s">
        <v>81</v>
      </c>
      <c r="D11" s="87"/>
      <c r="E11" s="87"/>
      <c r="F11" s="87"/>
      <c r="G11" s="87"/>
      <c r="H11" s="39"/>
      <c r="I11" s="39"/>
      <c r="J11" s="39"/>
      <c r="K11" s="39"/>
    </row>
    <row r="12" spans="1:15">
      <c r="B12" s="50">
        <v>4</v>
      </c>
      <c r="C12" s="38" t="s">
        <v>82</v>
      </c>
      <c r="D12" s="87"/>
      <c r="E12" s="87"/>
      <c r="F12" s="87"/>
      <c r="G12" s="87"/>
      <c r="H12" s="39">
        <v>8975.8116308500012</v>
      </c>
      <c r="I12" s="39">
        <v>680.20363486999997</v>
      </c>
      <c r="J12" s="39">
        <v>680.20363486999997</v>
      </c>
      <c r="K12" s="39">
        <v>73.306850080000004</v>
      </c>
    </row>
    <row r="13" spans="1:15">
      <c r="B13" s="50">
        <v>5</v>
      </c>
      <c r="C13" s="38" t="s">
        <v>83</v>
      </c>
      <c r="D13" s="87"/>
      <c r="E13" s="87"/>
      <c r="F13" s="87"/>
      <c r="G13" s="87"/>
      <c r="H13" s="39"/>
      <c r="I13" s="39"/>
      <c r="J13" s="39"/>
      <c r="K13" s="39"/>
    </row>
    <row r="14" spans="1:15" s="68" customFormat="1" ht="13.5" thickBot="1">
      <c r="B14" s="82">
        <v>6</v>
      </c>
      <c r="C14" s="40" t="s">
        <v>6</v>
      </c>
      <c r="D14" s="88"/>
      <c r="E14" s="88"/>
      <c r="F14" s="88"/>
      <c r="G14" s="88"/>
      <c r="H14" s="41">
        <f>SUM(H6:H13)</f>
        <v>10281.219384110002</v>
      </c>
      <c r="I14" s="41">
        <f>SUM(I6:I13)</f>
        <v>1845.8598277399997</v>
      </c>
      <c r="J14" s="41">
        <f>SUM(J6:J13)</f>
        <v>1845.8598277399997</v>
      </c>
      <c r="K14" s="41">
        <f>SUM(K6:K13)</f>
        <v>389.90561079000003</v>
      </c>
    </row>
    <row r="15" spans="1:15">
      <c r="B15" s="38"/>
      <c r="C15" s="38"/>
      <c r="D15" s="38"/>
      <c r="E15" s="38"/>
      <c r="F15" s="38"/>
      <c r="G15" s="38"/>
      <c r="H15" s="38"/>
      <c r="I15" s="38"/>
      <c r="J15" s="38"/>
      <c r="K15" s="38"/>
    </row>
  </sheetData>
  <mergeCells count="1">
    <mergeCell ref="B2:O2"/>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Ark24"/>
  <dimension ref="A1:I11"/>
  <sheetViews>
    <sheetView workbookViewId="0">
      <selection activeCell="E21" sqref="E21"/>
    </sheetView>
  </sheetViews>
  <sheetFormatPr defaultColWidth="9.140625" defaultRowHeight="12.75"/>
  <cols>
    <col min="1" max="1" width="3.7109375" style="32" customWidth="1"/>
    <col min="2" max="2" width="9.140625" style="32"/>
    <col min="3" max="3" width="45.28515625" style="32" customWidth="1"/>
    <col min="4" max="4" width="15.42578125" style="32" customWidth="1"/>
    <col min="5" max="5" width="12.85546875" style="32" customWidth="1"/>
    <col min="6" max="16384" width="9.140625" style="32"/>
  </cols>
  <sheetData>
    <row r="1" spans="1:9" ht="21" customHeight="1">
      <c r="A1" s="20"/>
      <c r="B1" s="20"/>
      <c r="C1" s="20"/>
      <c r="D1" s="20"/>
      <c r="E1" s="20"/>
    </row>
    <row r="2" spans="1:9" ht="48" customHeight="1">
      <c r="A2" s="31"/>
      <c r="B2" s="521" t="s">
        <v>504</v>
      </c>
      <c r="C2" s="521"/>
      <c r="D2" s="521"/>
      <c r="E2" s="521"/>
      <c r="F2" s="521"/>
      <c r="G2" s="521"/>
      <c r="H2" s="521"/>
      <c r="I2" s="521"/>
    </row>
    <row r="3" spans="1:9" ht="26.25" customHeight="1">
      <c r="A3" s="61"/>
      <c r="B3" s="15" t="s">
        <v>1076</v>
      </c>
      <c r="C3" s="10"/>
      <c r="D3" s="37" t="s">
        <v>85</v>
      </c>
      <c r="E3" s="37" t="s">
        <v>11</v>
      </c>
      <c r="F3" s="62"/>
      <c r="G3" s="62"/>
      <c r="H3" s="62"/>
      <c r="I3" s="62"/>
    </row>
    <row r="4" spans="1:9" ht="12.75" customHeight="1">
      <c r="A4" s="50"/>
      <c r="B4" s="50">
        <v>1</v>
      </c>
      <c r="C4" s="36" t="s">
        <v>86</v>
      </c>
      <c r="D4" s="85"/>
      <c r="E4" s="85"/>
      <c r="F4" s="39"/>
      <c r="G4" s="39"/>
      <c r="H4" s="39"/>
      <c r="I4" s="39"/>
    </row>
    <row r="5" spans="1:9" ht="12.75" customHeight="1">
      <c r="A5" s="50"/>
      <c r="B5" s="50">
        <v>2</v>
      </c>
      <c r="C5" s="36" t="s">
        <v>87</v>
      </c>
      <c r="D5" s="86"/>
      <c r="E5" s="85"/>
      <c r="F5" s="38"/>
      <c r="G5" s="38"/>
      <c r="H5" s="38"/>
      <c r="I5" s="80"/>
    </row>
    <row r="6" spans="1:9" ht="12.75" customHeight="1">
      <c r="A6" s="49"/>
      <c r="B6" s="50">
        <v>3</v>
      </c>
      <c r="C6" s="36" t="s">
        <v>88</v>
      </c>
      <c r="D6" s="86"/>
      <c r="E6" s="85"/>
      <c r="F6" s="39"/>
      <c r="G6" s="39"/>
      <c r="H6" s="39"/>
      <c r="I6" s="69"/>
    </row>
    <row r="7" spans="1:9" ht="12.75" customHeight="1">
      <c r="A7" s="50"/>
      <c r="B7" s="50">
        <v>4</v>
      </c>
      <c r="C7" s="83" t="s">
        <v>89</v>
      </c>
      <c r="D7" s="39">
        <v>286.36996099999999</v>
      </c>
      <c r="E7" s="39">
        <v>142.39546799999999</v>
      </c>
      <c r="F7" s="20"/>
      <c r="G7" s="20"/>
      <c r="H7" s="20"/>
      <c r="I7" s="69"/>
    </row>
    <row r="8" spans="1:9" ht="12.75" customHeight="1">
      <c r="B8" s="50" t="s">
        <v>92</v>
      </c>
      <c r="C8" s="38" t="s">
        <v>90</v>
      </c>
      <c r="D8" s="39"/>
      <c r="E8" s="39"/>
    </row>
    <row r="9" spans="1:9" ht="12.75" customHeight="1" thickBot="1">
      <c r="B9" s="82">
        <v>5</v>
      </c>
      <c r="C9" s="40" t="s">
        <v>91</v>
      </c>
      <c r="D9" s="41">
        <f>+D7</f>
        <v>286.36996099999999</v>
      </c>
      <c r="E9" s="41">
        <f>SUM(E4:E8)</f>
        <v>142.39546799999999</v>
      </c>
    </row>
    <row r="11" spans="1:9">
      <c r="B11" s="32" t="s">
        <v>4</v>
      </c>
    </row>
  </sheetData>
  <mergeCells count="1">
    <mergeCell ref="B2:I2"/>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25"/>
  <dimension ref="A1:O15"/>
  <sheetViews>
    <sheetView workbookViewId="0">
      <selection activeCell="O6" sqref="O6:O12"/>
    </sheetView>
  </sheetViews>
  <sheetFormatPr defaultColWidth="9.140625" defaultRowHeight="12.75"/>
  <cols>
    <col min="1" max="1" width="3.7109375" style="32" customWidth="1"/>
    <col min="2" max="2" width="9.140625" style="32"/>
    <col min="3" max="3" width="50.7109375" style="32" bestFit="1" customWidth="1"/>
    <col min="4" max="14" width="9.140625" style="32"/>
    <col min="15" max="15" width="18.140625" style="32" bestFit="1" customWidth="1"/>
    <col min="16" max="16384" width="9.140625" style="32"/>
  </cols>
  <sheetData>
    <row r="1" spans="1:15" ht="21" customHeight="1">
      <c r="A1" s="20"/>
      <c r="B1" s="20"/>
      <c r="C1" s="20"/>
      <c r="D1" s="20"/>
      <c r="E1" s="20"/>
      <c r="F1" s="20"/>
      <c r="G1" s="20"/>
      <c r="H1" s="20"/>
    </row>
    <row r="2" spans="1:15" ht="48" customHeight="1">
      <c r="A2" s="31"/>
      <c r="B2" s="521" t="s">
        <v>513</v>
      </c>
      <c r="C2" s="521"/>
      <c r="D2" s="521"/>
      <c r="E2" s="521"/>
      <c r="F2" s="521"/>
      <c r="G2" s="521"/>
      <c r="H2" s="521"/>
      <c r="I2" s="521"/>
      <c r="J2" s="521"/>
      <c r="K2" s="521"/>
      <c r="L2" s="521"/>
      <c r="M2" s="521"/>
    </row>
    <row r="3" spans="1:15" ht="18" customHeight="1">
      <c r="A3" s="61"/>
      <c r="B3" s="65" t="s">
        <v>1076</v>
      </c>
      <c r="C3" s="10"/>
      <c r="D3" s="571" t="s">
        <v>59</v>
      </c>
      <c r="E3" s="571"/>
      <c r="F3" s="571"/>
      <c r="G3" s="571"/>
      <c r="H3" s="571"/>
      <c r="I3" s="571"/>
      <c r="J3" s="571"/>
      <c r="K3" s="571"/>
      <c r="L3" s="571"/>
      <c r="M3" s="571"/>
      <c r="N3" s="571"/>
      <c r="O3" s="586" t="s">
        <v>512</v>
      </c>
    </row>
    <row r="4" spans="1:15">
      <c r="A4" s="50"/>
      <c r="B4" s="63"/>
      <c r="C4" s="66" t="s">
        <v>53</v>
      </c>
      <c r="D4" s="89">
        <v>0</v>
      </c>
      <c r="E4" s="89">
        <v>0.02</v>
      </c>
      <c r="F4" s="89">
        <v>0.04</v>
      </c>
      <c r="G4" s="89">
        <v>0.1</v>
      </c>
      <c r="H4" s="89">
        <v>0.2</v>
      </c>
      <c r="I4" s="89">
        <v>0.5</v>
      </c>
      <c r="J4" s="89">
        <v>0.7</v>
      </c>
      <c r="K4" s="89">
        <v>0.75</v>
      </c>
      <c r="L4" s="89">
        <v>1</v>
      </c>
      <c r="M4" s="89">
        <v>1.5</v>
      </c>
      <c r="N4" s="90" t="s">
        <v>5</v>
      </c>
      <c r="O4" s="586"/>
    </row>
    <row r="5" spans="1:15">
      <c r="A5" s="50"/>
      <c r="B5" s="56">
        <v>1</v>
      </c>
      <c r="C5" s="36" t="s">
        <v>510</v>
      </c>
      <c r="D5" s="39"/>
      <c r="E5" s="39"/>
      <c r="F5" s="39"/>
      <c r="G5" s="39"/>
      <c r="H5" s="39"/>
      <c r="I5" s="39"/>
      <c r="J5" s="39"/>
      <c r="K5" s="39"/>
      <c r="L5" s="70"/>
      <c r="M5" s="70"/>
      <c r="N5" s="70"/>
      <c r="O5" s="70"/>
    </row>
    <row r="6" spans="1:15">
      <c r="A6" s="49"/>
      <c r="B6" s="56">
        <v>2</v>
      </c>
      <c r="C6" s="36" t="s">
        <v>511</v>
      </c>
      <c r="D6" s="39">
        <v>26.946799618649763</v>
      </c>
      <c r="E6" s="39"/>
      <c r="F6" s="39"/>
      <c r="G6" s="39"/>
      <c r="H6" s="39"/>
      <c r="I6" s="39"/>
      <c r="J6" s="39"/>
      <c r="K6" s="39"/>
      <c r="L6" s="70"/>
      <c r="M6" s="70"/>
      <c r="N6" s="70"/>
      <c r="O6" s="70">
        <f>SUM(D6:N6)</f>
        <v>26.946799618649763</v>
      </c>
    </row>
    <row r="7" spans="1:15">
      <c r="A7" s="50"/>
      <c r="B7" s="56">
        <v>3</v>
      </c>
      <c r="C7" s="36" t="s">
        <v>24</v>
      </c>
      <c r="D7" s="39"/>
      <c r="E7" s="39"/>
      <c r="F7" s="39"/>
      <c r="G7" s="39"/>
      <c r="H7" s="39"/>
      <c r="I7" s="39"/>
      <c r="J7" s="39"/>
      <c r="K7" s="39"/>
      <c r="L7" s="70"/>
      <c r="M7" s="70"/>
      <c r="N7" s="70"/>
      <c r="O7" s="70"/>
    </row>
    <row r="8" spans="1:15">
      <c r="B8" s="56">
        <v>4</v>
      </c>
      <c r="C8" s="36" t="s">
        <v>25</v>
      </c>
      <c r="D8" s="39"/>
      <c r="E8" s="39"/>
      <c r="F8" s="39"/>
      <c r="G8" s="39"/>
      <c r="H8" s="39"/>
      <c r="I8" s="39"/>
      <c r="J8" s="39"/>
      <c r="K8" s="39"/>
      <c r="L8" s="70"/>
      <c r="M8" s="70"/>
      <c r="N8" s="70"/>
      <c r="O8" s="70"/>
    </row>
    <row r="9" spans="1:15">
      <c r="B9" s="56">
        <v>5</v>
      </c>
      <c r="C9" s="36" t="s">
        <v>26</v>
      </c>
      <c r="D9" s="39"/>
      <c r="E9" s="39"/>
      <c r="F9" s="39"/>
      <c r="G9" s="39"/>
      <c r="H9" s="39"/>
      <c r="I9" s="39"/>
      <c r="J9" s="39"/>
      <c r="K9" s="39"/>
      <c r="L9" s="70"/>
      <c r="M9" s="70"/>
      <c r="N9" s="70"/>
      <c r="O9" s="70"/>
    </row>
    <row r="10" spans="1:15">
      <c r="B10" s="56">
        <v>6</v>
      </c>
      <c r="C10" s="36" t="s">
        <v>20</v>
      </c>
      <c r="D10" s="39"/>
      <c r="E10" s="39">
        <v>69.929501624642555</v>
      </c>
      <c r="F10" s="39"/>
      <c r="G10" s="39"/>
      <c r="H10" s="39">
        <v>177.41678465042986</v>
      </c>
      <c r="I10" s="39">
        <v>108.95317603725</v>
      </c>
      <c r="J10" s="39"/>
      <c r="K10" s="39"/>
      <c r="L10" s="70"/>
      <c r="M10" s="70"/>
      <c r="N10" s="70"/>
      <c r="O10" s="70">
        <f>SUM(D10:N10)</f>
        <v>356.29946231232242</v>
      </c>
    </row>
    <row r="11" spans="1:15">
      <c r="B11" s="56">
        <v>7</v>
      </c>
      <c r="C11" s="36" t="s">
        <v>21</v>
      </c>
      <c r="D11" s="39"/>
      <c r="E11" s="39"/>
      <c r="F11" s="39"/>
      <c r="G11" s="39"/>
      <c r="H11" s="39"/>
      <c r="I11" s="39">
        <v>8.2213891251825064</v>
      </c>
      <c r="J11" s="39"/>
      <c r="K11" s="39"/>
      <c r="L11" s="70">
        <v>4.4955429998831109</v>
      </c>
      <c r="M11" s="70"/>
      <c r="N11" s="70"/>
      <c r="O11" s="70">
        <f>SUM(D11:N11)</f>
        <v>12.716932125065618</v>
      </c>
    </row>
    <row r="12" spans="1:15">
      <c r="B12" s="56">
        <v>8</v>
      </c>
      <c r="C12" s="36" t="s">
        <v>22</v>
      </c>
      <c r="D12" s="39"/>
      <c r="E12" s="39"/>
      <c r="F12" s="39"/>
      <c r="G12" s="39"/>
      <c r="H12" s="39"/>
      <c r="I12" s="39"/>
      <c r="J12" s="39"/>
      <c r="K12" s="39">
        <v>4.8811595239870877</v>
      </c>
      <c r="L12" s="70"/>
      <c r="M12" s="70"/>
      <c r="N12" s="70"/>
      <c r="O12" s="70">
        <f>SUM(D12:N12)</f>
        <v>4.8811595239870877</v>
      </c>
    </row>
    <row r="13" spans="1:15" ht="12.75" customHeight="1">
      <c r="B13" s="56">
        <v>9</v>
      </c>
      <c r="C13" s="36" t="s">
        <v>56</v>
      </c>
      <c r="D13" s="39"/>
      <c r="E13" s="39"/>
      <c r="F13" s="39"/>
      <c r="G13" s="39"/>
      <c r="H13" s="39"/>
      <c r="I13" s="39"/>
      <c r="J13" s="39"/>
      <c r="K13" s="39"/>
      <c r="L13" s="70"/>
      <c r="M13" s="70"/>
      <c r="N13" s="70"/>
      <c r="O13" s="70"/>
    </row>
    <row r="14" spans="1:15">
      <c r="B14" s="56">
        <v>10</v>
      </c>
      <c r="C14" s="36" t="s">
        <v>58</v>
      </c>
      <c r="D14" s="39"/>
      <c r="E14" s="39"/>
      <c r="F14" s="39"/>
      <c r="G14" s="39"/>
      <c r="H14" s="39"/>
      <c r="I14" s="39"/>
      <c r="J14" s="39"/>
      <c r="K14" s="39"/>
      <c r="L14" s="70"/>
      <c r="M14" s="70"/>
      <c r="N14" s="70"/>
      <c r="O14" s="70"/>
    </row>
    <row r="15" spans="1:15" ht="13.5" thickBot="1">
      <c r="B15" s="67">
        <v>11</v>
      </c>
      <c r="C15" s="24" t="s">
        <v>512</v>
      </c>
      <c r="D15" s="41">
        <f>SUM(D5:D14)</f>
        <v>26.946799618649763</v>
      </c>
      <c r="E15" s="41">
        <f>SUM(E5:E14)</f>
        <v>69.929501624642555</v>
      </c>
      <c r="F15" s="41"/>
      <c r="G15" s="41"/>
      <c r="H15" s="41">
        <f>SUM(H5:H14)</f>
        <v>177.41678465042986</v>
      </c>
      <c r="I15" s="41">
        <f>SUM(I5:I14)</f>
        <v>117.17456516243251</v>
      </c>
      <c r="J15" s="41"/>
      <c r="K15" s="41">
        <f>SUM(K5:K14)</f>
        <v>4.8811595239870877</v>
      </c>
      <c r="L15" s="41">
        <f>SUM(L5:L14)</f>
        <v>4.4955429998831109</v>
      </c>
      <c r="M15" s="41"/>
      <c r="N15" s="41"/>
      <c r="O15" s="41">
        <f>SUM(O5:O14)</f>
        <v>400.84435358002492</v>
      </c>
    </row>
  </sheetData>
  <mergeCells count="3">
    <mergeCell ref="D3:N3"/>
    <mergeCell ref="O3:O4"/>
    <mergeCell ref="B2:M2"/>
  </mergeCells>
  <pageMargins left="0.7" right="0.7" top="0.75" bottom="0.75" header="0.3" footer="0.3"/>
  <ignoredErrors>
    <ignoredError sqref="D15 E15:L15" formulaRange="1"/>
  </ignoredErrors>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26"/>
  <dimension ref="A1:L27"/>
  <sheetViews>
    <sheetView workbookViewId="0">
      <selection activeCell="O15" sqref="O15"/>
    </sheetView>
  </sheetViews>
  <sheetFormatPr defaultColWidth="9.140625" defaultRowHeight="12"/>
  <cols>
    <col min="1" max="1" width="3.7109375" style="38" customWidth="1"/>
    <col min="2" max="2" width="36.42578125" style="38" customWidth="1"/>
    <col min="3" max="3" width="14.42578125" style="38" bestFit="1" customWidth="1"/>
    <col min="4" max="10" width="13.7109375" style="38" customWidth="1"/>
    <col min="11" max="16384" width="9.140625" style="38"/>
  </cols>
  <sheetData>
    <row r="1" spans="1:12" ht="21" customHeight="1"/>
    <row r="2" spans="1:12" ht="48" customHeight="1">
      <c r="A2" s="127"/>
      <c r="B2" s="521" t="s">
        <v>507</v>
      </c>
      <c r="C2" s="521"/>
      <c r="D2" s="521"/>
      <c r="E2" s="521"/>
      <c r="F2" s="521"/>
      <c r="G2" s="521"/>
      <c r="H2" s="521"/>
      <c r="I2" s="80"/>
      <c r="J2" s="80"/>
      <c r="K2" s="80"/>
      <c r="L2" s="80"/>
    </row>
    <row r="3" spans="1:12" ht="54" customHeight="1">
      <c r="A3" s="270"/>
      <c r="B3" s="420" t="s">
        <v>1076</v>
      </c>
      <c r="C3" s="271" t="s">
        <v>63</v>
      </c>
      <c r="D3" s="90" t="s">
        <v>85</v>
      </c>
      <c r="E3" s="257" t="s">
        <v>514</v>
      </c>
      <c r="F3" s="257" t="s">
        <v>114</v>
      </c>
      <c r="G3" s="257" t="s">
        <v>515</v>
      </c>
      <c r="H3" s="90" t="s">
        <v>516</v>
      </c>
      <c r="I3" s="257" t="s">
        <v>493</v>
      </c>
      <c r="J3" s="257" t="s">
        <v>517</v>
      </c>
      <c r="K3" s="80"/>
      <c r="L3" s="80"/>
    </row>
    <row r="4" spans="1:12">
      <c r="A4" s="50"/>
      <c r="B4" s="54" t="s">
        <v>22</v>
      </c>
      <c r="C4" s="80"/>
      <c r="L4" s="80"/>
    </row>
    <row r="5" spans="1:12">
      <c r="A5" s="50"/>
      <c r="B5" s="27"/>
      <c r="C5" s="258" t="s">
        <v>67</v>
      </c>
      <c r="D5" s="39">
        <v>46.674742259999988</v>
      </c>
      <c r="E5" s="417">
        <v>3.996825193667388E-4</v>
      </c>
      <c r="F5" s="39">
        <v>660</v>
      </c>
      <c r="G5" s="417">
        <v>0.67362553805438596</v>
      </c>
      <c r="H5" s="39">
        <v>0</v>
      </c>
      <c r="I5" s="39">
        <v>3.9356298199999986</v>
      </c>
      <c r="J5" s="417">
        <v>8.4320333213126542E-2</v>
      </c>
      <c r="L5" s="80"/>
    </row>
    <row r="6" spans="1:12">
      <c r="A6" s="49"/>
      <c r="B6" s="54"/>
      <c r="C6" s="258" t="s">
        <v>68</v>
      </c>
      <c r="D6" s="39">
        <v>3.2576594600000002</v>
      </c>
      <c r="E6" s="417">
        <v>2.1362378387211789E-3</v>
      </c>
      <c r="F6" s="39">
        <v>41</v>
      </c>
      <c r="G6" s="417">
        <v>0.73800313986759658</v>
      </c>
      <c r="H6" s="39">
        <v>0</v>
      </c>
      <c r="I6" s="39">
        <v>1.06155596</v>
      </c>
      <c r="J6" s="417">
        <v>0.32586461937921529</v>
      </c>
      <c r="L6" s="80"/>
    </row>
    <row r="7" spans="1:12">
      <c r="A7" s="50"/>
      <c r="B7" s="27"/>
      <c r="C7" s="258" t="s">
        <v>69</v>
      </c>
      <c r="D7" s="39">
        <v>3.6444013700000006</v>
      </c>
      <c r="E7" s="417">
        <v>2.876790084229937E-3</v>
      </c>
      <c r="F7" s="39">
        <v>38</v>
      </c>
      <c r="G7" s="417">
        <v>0.43306617134267233</v>
      </c>
      <c r="H7" s="39">
        <v>0</v>
      </c>
      <c r="I7" s="39">
        <v>0.90230430000000006</v>
      </c>
      <c r="J7" s="417">
        <v>0.2475864232264845</v>
      </c>
      <c r="L7" s="80"/>
    </row>
    <row r="8" spans="1:12">
      <c r="C8" s="258" t="s">
        <v>70</v>
      </c>
      <c r="D8" s="39">
        <v>0.13299237</v>
      </c>
      <c r="E8" s="417">
        <v>6.2183149567151853E-3</v>
      </c>
      <c r="F8" s="39">
        <v>5</v>
      </c>
      <c r="G8" s="417">
        <v>0.66757624646404323</v>
      </c>
      <c r="H8" s="39">
        <v>0</v>
      </c>
      <c r="I8" s="39">
        <v>9.0455889999999997E-2</v>
      </c>
      <c r="J8" s="417">
        <v>0.6801584933030369</v>
      </c>
      <c r="L8" s="80"/>
    </row>
    <row r="9" spans="1:12">
      <c r="C9" s="258" t="s">
        <v>71</v>
      </c>
      <c r="D9" s="39">
        <v>1.0652031199999998</v>
      </c>
      <c r="E9" s="417">
        <v>1.2586259054902132E-2</v>
      </c>
      <c r="F9" s="39">
        <v>31</v>
      </c>
      <c r="G9" s="417">
        <v>0.68175286045226746</v>
      </c>
      <c r="H9" s="39">
        <v>0</v>
      </c>
      <c r="I9" s="39">
        <v>0.84312084999999981</v>
      </c>
      <c r="J9" s="417">
        <v>0.79151181044231256</v>
      </c>
      <c r="L9" s="80"/>
    </row>
    <row r="10" spans="1:12">
      <c r="C10" s="258" t="s">
        <v>72</v>
      </c>
      <c r="D10" s="39">
        <v>0.33444606999999998</v>
      </c>
      <c r="E10" s="417">
        <v>3.3780999999999999E-2</v>
      </c>
      <c r="F10" s="39">
        <v>10</v>
      </c>
      <c r="G10" s="417">
        <v>0.73022100000000001</v>
      </c>
      <c r="H10" s="39">
        <v>0</v>
      </c>
      <c r="I10" s="39">
        <v>0.54995775999999996</v>
      </c>
      <c r="J10" s="417">
        <v>1.0966620548245176</v>
      </c>
      <c r="L10" s="80"/>
    </row>
    <row r="11" spans="1:12">
      <c r="C11" s="258" t="s">
        <v>73</v>
      </c>
      <c r="D11" s="39">
        <v>0.37975163000000001</v>
      </c>
      <c r="E11" s="417">
        <v>6.359751313627196E-2</v>
      </c>
      <c r="F11" s="39">
        <v>3</v>
      </c>
      <c r="G11" s="417">
        <v>0.70011947203388669</v>
      </c>
      <c r="H11" s="39">
        <v>0</v>
      </c>
      <c r="I11" s="39">
        <v>0.70619538000000004</v>
      </c>
      <c r="J11" s="417">
        <v>1.7107980462944155</v>
      </c>
      <c r="L11" s="80"/>
    </row>
    <row r="12" spans="1:12">
      <c r="C12" s="258" t="s">
        <v>74</v>
      </c>
      <c r="D12" s="39">
        <v>0.22299106999999996</v>
      </c>
      <c r="E12" s="417">
        <v>1</v>
      </c>
      <c r="F12" s="39">
        <v>4</v>
      </c>
      <c r="G12" s="417">
        <v>0.10905051865906561</v>
      </c>
      <c r="H12" s="39">
        <v>0</v>
      </c>
      <c r="I12" s="39">
        <v>1.09400407</v>
      </c>
      <c r="J12" s="417">
        <v>4.9060443093079931</v>
      </c>
      <c r="L12" s="80"/>
    </row>
    <row r="13" spans="1:12" ht="12.75" thickBot="1">
      <c r="B13" s="40"/>
      <c r="C13" s="24" t="s">
        <v>66</v>
      </c>
      <c r="D13" s="41">
        <v>55.712187349999979</v>
      </c>
      <c r="E13" s="77">
        <v>7.3795696875963747E-3</v>
      </c>
      <c r="F13" s="41">
        <v>792</v>
      </c>
      <c r="G13" s="434">
        <v>0.66134844083235711</v>
      </c>
      <c r="H13" s="41">
        <v>0</v>
      </c>
      <c r="I13" s="41">
        <v>9.1832240299999999</v>
      </c>
      <c r="J13" s="434">
        <v>0.16483330608271299</v>
      </c>
      <c r="K13" s="71"/>
      <c r="L13" s="272"/>
    </row>
    <row r="14" spans="1:12">
      <c r="E14" s="418"/>
      <c r="G14" s="418"/>
      <c r="J14" s="418"/>
      <c r="L14" s="80"/>
    </row>
    <row r="15" spans="1:12" ht="54.75" customHeight="1">
      <c r="B15" s="420" t="s">
        <v>1076</v>
      </c>
      <c r="C15" s="271" t="s">
        <v>63</v>
      </c>
      <c r="D15" s="90" t="s">
        <v>85</v>
      </c>
      <c r="E15" s="419" t="s">
        <v>514</v>
      </c>
      <c r="F15" s="257" t="s">
        <v>114</v>
      </c>
      <c r="G15" s="419" t="s">
        <v>515</v>
      </c>
      <c r="H15" s="90" t="s">
        <v>516</v>
      </c>
      <c r="I15" s="257" t="s">
        <v>493</v>
      </c>
      <c r="J15" s="419" t="s">
        <v>517</v>
      </c>
      <c r="L15" s="80"/>
    </row>
    <row r="16" spans="1:12">
      <c r="B16" s="54" t="s">
        <v>93</v>
      </c>
      <c r="C16" s="80"/>
      <c r="E16" s="418"/>
      <c r="G16" s="418"/>
      <c r="J16" s="418"/>
      <c r="L16" s="80"/>
    </row>
    <row r="17" spans="2:12">
      <c r="B17" s="27"/>
      <c r="C17" s="258" t="s">
        <v>67</v>
      </c>
      <c r="D17" s="39">
        <v>213.24550115000011</v>
      </c>
      <c r="E17" s="417">
        <v>5.1397028567047901E-4</v>
      </c>
      <c r="F17" s="39">
        <v>97</v>
      </c>
      <c r="G17" s="417">
        <v>0.24733552607243944</v>
      </c>
      <c r="H17" s="73">
        <v>1.7628512204214963</v>
      </c>
      <c r="I17" s="39">
        <v>19.195338560000003</v>
      </c>
      <c r="J17" s="417">
        <v>9.0015209964489293E-2</v>
      </c>
      <c r="L17" s="80"/>
    </row>
    <row r="18" spans="2:12">
      <c r="B18" s="54"/>
      <c r="C18" s="258" t="s">
        <v>68</v>
      </c>
      <c r="D18" s="39">
        <v>110.36541900000002</v>
      </c>
      <c r="E18" s="417">
        <v>2.1178822974807893E-3</v>
      </c>
      <c r="F18" s="39">
        <v>32</v>
      </c>
      <c r="G18" s="417">
        <v>0.2527962163207671</v>
      </c>
      <c r="H18" s="73">
        <v>1.1000000000000001</v>
      </c>
      <c r="I18" s="39">
        <v>21.03554531</v>
      </c>
      <c r="J18" s="417">
        <v>0.19059906174052577</v>
      </c>
      <c r="L18" s="80"/>
    </row>
    <row r="19" spans="2:12">
      <c r="B19" s="27"/>
      <c r="C19" s="258" t="s">
        <v>69</v>
      </c>
      <c r="D19" s="39">
        <v>230.73226542</v>
      </c>
      <c r="E19" s="417">
        <v>3.5749288463632085E-3</v>
      </c>
      <c r="F19" s="39">
        <v>102</v>
      </c>
      <c r="G19" s="417">
        <v>0.22642145235191438</v>
      </c>
      <c r="H19" s="73">
        <v>1.3</v>
      </c>
      <c r="I19" s="39">
        <v>50.119815009999989</v>
      </c>
      <c r="J19" s="417">
        <v>0.21722066013943611</v>
      </c>
      <c r="L19" s="80"/>
    </row>
    <row r="20" spans="2:12">
      <c r="C20" s="258" t="s">
        <v>70</v>
      </c>
      <c r="D20" s="39">
        <v>47.23472288</v>
      </c>
      <c r="E20" s="417">
        <v>6.6702493975834233E-3</v>
      </c>
      <c r="F20" s="39">
        <v>32</v>
      </c>
      <c r="G20" s="417">
        <v>0.30583178762944108</v>
      </c>
      <c r="H20" s="73">
        <v>1.1000000000000001</v>
      </c>
      <c r="I20" s="39">
        <v>18.981987849999999</v>
      </c>
      <c r="J20" s="417">
        <v>0.40186512575132094</v>
      </c>
      <c r="L20" s="80"/>
    </row>
    <row r="21" spans="2:12">
      <c r="C21" s="258" t="s">
        <v>71</v>
      </c>
      <c r="D21" s="39">
        <v>143.95785175999998</v>
      </c>
      <c r="E21" s="417">
        <v>9.831034759342468E-3</v>
      </c>
      <c r="F21" s="39">
        <v>93</v>
      </c>
      <c r="G21" s="417">
        <v>0.30445742135623399</v>
      </c>
      <c r="H21" s="73">
        <v>1.7468525987505816</v>
      </c>
      <c r="I21" s="39">
        <v>71.250720739999991</v>
      </c>
      <c r="J21" s="417">
        <v>0.49494153926932705</v>
      </c>
      <c r="L21" s="80"/>
    </row>
    <row r="22" spans="2:12">
      <c r="C22" s="258" t="s">
        <v>72</v>
      </c>
      <c r="D22" s="39">
        <v>30.765766349999996</v>
      </c>
      <c r="E22" s="417">
        <v>4.0654926465286637E-2</v>
      </c>
      <c r="F22" s="39">
        <v>44</v>
      </c>
      <c r="G22" s="417">
        <v>0.27348738682653689</v>
      </c>
      <c r="H22" s="73">
        <v>1.6679668378288839</v>
      </c>
      <c r="I22" s="39">
        <v>18.749669480000001</v>
      </c>
      <c r="J22" s="417">
        <v>0.60943287635674326</v>
      </c>
      <c r="L22" s="80"/>
    </row>
    <row r="23" spans="2:12">
      <c r="C23" s="258" t="s">
        <v>73</v>
      </c>
      <c r="D23" s="39">
        <v>0.60777585999999995</v>
      </c>
      <c r="E23" s="417">
        <v>0.46896320290803983</v>
      </c>
      <c r="F23" s="39">
        <v>8</v>
      </c>
      <c r="G23" s="417">
        <v>0.34040985339240032</v>
      </c>
      <c r="H23" s="73">
        <v>1.0422321068182865</v>
      </c>
      <c r="I23" s="39">
        <v>0.84291490000000002</v>
      </c>
      <c r="J23" s="417">
        <v>2.7652635746805649</v>
      </c>
      <c r="L23" s="80"/>
    </row>
    <row r="24" spans="2:12">
      <c r="C24" s="258" t="s">
        <v>74</v>
      </c>
      <c r="D24" s="39">
        <v>0.5839376799999999</v>
      </c>
      <c r="E24" s="417">
        <v>0.17029520290803982</v>
      </c>
      <c r="F24" s="39">
        <v>5</v>
      </c>
      <c r="G24" s="417">
        <v>0.33851508305078043</v>
      </c>
      <c r="H24" s="73">
        <v>1</v>
      </c>
      <c r="I24" s="39">
        <v>0.81006548</v>
      </c>
      <c r="J24" s="417">
        <v>1.3872464609579571</v>
      </c>
      <c r="K24" s="80"/>
      <c r="L24" s="80"/>
    </row>
    <row r="25" spans="2:12" ht="12.75" thickBot="1">
      <c r="B25" s="40"/>
      <c r="C25" s="24" t="s">
        <v>66</v>
      </c>
      <c r="D25" s="41">
        <v>777.49324010000021</v>
      </c>
      <c r="E25" s="77">
        <v>1.3073858395393635E-2</v>
      </c>
      <c r="F25" s="41">
        <v>413</v>
      </c>
      <c r="G25" s="434">
        <v>0.2565953057190315</v>
      </c>
      <c r="H25" s="74">
        <v>1.5</v>
      </c>
      <c r="I25" s="41">
        <v>200.98605732999997</v>
      </c>
      <c r="J25" s="434">
        <v>0.26209306500226559</v>
      </c>
      <c r="K25" s="273"/>
      <c r="L25" s="80"/>
    </row>
    <row r="26" spans="2:12" ht="12.75" thickBot="1">
      <c r="B26" s="575" t="s">
        <v>77</v>
      </c>
      <c r="C26" s="575"/>
      <c r="D26" s="91">
        <v>833.20542745000023</v>
      </c>
      <c r="E26" s="77">
        <v>1.2695560163377461E-2</v>
      </c>
      <c r="F26" s="91">
        <v>1205</v>
      </c>
      <c r="G26" s="434">
        <v>0.28348494958389364</v>
      </c>
      <c r="H26" s="74">
        <v>1.4005800097184671</v>
      </c>
      <c r="I26" s="91">
        <v>210.16928135999996</v>
      </c>
      <c r="J26" s="434">
        <v>0.25563164431679797</v>
      </c>
      <c r="K26" s="92"/>
    </row>
    <row r="27" spans="2:12">
      <c r="J27" s="418"/>
    </row>
  </sheetData>
  <mergeCells count="2">
    <mergeCell ref="B26:C26"/>
    <mergeCell ref="B2:H2"/>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27"/>
  <dimension ref="A1:Q21"/>
  <sheetViews>
    <sheetView workbookViewId="0">
      <selection activeCell="G18" sqref="G18"/>
    </sheetView>
  </sheetViews>
  <sheetFormatPr defaultColWidth="9.140625" defaultRowHeight="12.75"/>
  <cols>
    <col min="1" max="2" width="3.7109375" style="20" customWidth="1"/>
    <col min="3" max="3" width="32.5703125" style="20" customWidth="1"/>
    <col min="4" max="4" width="14" style="20" customWidth="1"/>
    <col min="5" max="5" width="15" style="20" customWidth="1"/>
    <col min="6" max="6" width="1.85546875" style="20" customWidth="1"/>
    <col min="7" max="7" width="13.140625" style="20" customWidth="1"/>
    <col min="8" max="8" width="13.42578125" style="20" customWidth="1"/>
    <col min="9" max="9" width="2.140625" style="20" customWidth="1"/>
    <col min="10" max="10" width="14" style="20" customWidth="1"/>
    <col min="11" max="13" width="14.140625" style="20" customWidth="1"/>
    <col min="14" max="16384" width="9.140625" style="20"/>
  </cols>
  <sheetData>
    <row r="1" spans="1:17" ht="21" customHeight="1"/>
    <row r="2" spans="1:17" ht="48" customHeight="1">
      <c r="A2" s="31"/>
      <c r="B2" s="31"/>
      <c r="C2" s="521" t="s">
        <v>518</v>
      </c>
      <c r="D2" s="521"/>
      <c r="E2" s="521"/>
      <c r="F2" s="521"/>
      <c r="G2" s="521"/>
      <c r="H2" s="521"/>
      <c r="I2" s="521"/>
      <c r="J2" s="521"/>
      <c r="K2" s="521"/>
      <c r="L2" s="521"/>
      <c r="M2" s="521"/>
      <c r="N2" s="521"/>
      <c r="O2" s="521"/>
      <c r="P2" s="521"/>
      <c r="Q2" s="521"/>
    </row>
    <row r="3" spans="1:17" ht="18" customHeight="1">
      <c r="A3" s="61"/>
      <c r="B3" s="405" t="s">
        <v>1076</v>
      </c>
      <c r="C3" s="93"/>
      <c r="D3" s="523" t="s">
        <v>100</v>
      </c>
      <c r="E3" s="523"/>
      <c r="F3" s="523"/>
      <c r="G3" s="523"/>
      <c r="H3" s="523"/>
      <c r="I3" s="112"/>
      <c r="J3" s="523" t="s">
        <v>101</v>
      </c>
      <c r="K3" s="523"/>
      <c r="L3" s="523"/>
      <c r="M3" s="523"/>
      <c r="N3" s="62"/>
      <c r="O3" s="62"/>
      <c r="P3" s="62"/>
      <c r="Q3" s="62"/>
    </row>
    <row r="4" spans="1:17" ht="38.25" customHeight="1">
      <c r="A4" s="61"/>
      <c r="B4" s="15"/>
      <c r="C4" s="15"/>
      <c r="D4" s="584" t="s">
        <v>97</v>
      </c>
      <c r="E4" s="584"/>
      <c r="F4" s="112"/>
      <c r="G4" s="584" t="s">
        <v>99</v>
      </c>
      <c r="H4" s="584"/>
      <c r="I4" s="112"/>
      <c r="J4" s="584" t="s">
        <v>97</v>
      </c>
      <c r="K4" s="584"/>
      <c r="L4" s="584" t="s">
        <v>98</v>
      </c>
      <c r="M4" s="584"/>
      <c r="N4" s="62"/>
      <c r="O4" s="62"/>
      <c r="P4" s="62"/>
      <c r="Q4" s="62"/>
    </row>
    <row r="5" spans="1:17" ht="23.25" customHeight="1">
      <c r="A5" s="61"/>
      <c r="B5" s="260"/>
      <c r="C5" s="117" t="s">
        <v>519</v>
      </c>
      <c r="D5" s="112" t="s">
        <v>95</v>
      </c>
      <c r="E5" s="112" t="s">
        <v>96</v>
      </c>
      <c r="F5" s="112"/>
      <c r="G5" s="112" t="s">
        <v>95</v>
      </c>
      <c r="H5" s="112" t="s">
        <v>96</v>
      </c>
      <c r="I5" s="112"/>
      <c r="J5" s="259" t="s">
        <v>95</v>
      </c>
      <c r="K5" s="259" t="s">
        <v>96</v>
      </c>
      <c r="L5" s="259" t="s">
        <v>95</v>
      </c>
      <c r="M5" s="259" t="s">
        <v>96</v>
      </c>
      <c r="N5" s="62"/>
      <c r="O5" s="62"/>
      <c r="P5" s="62"/>
      <c r="Q5" s="62"/>
    </row>
    <row r="6" spans="1:17">
      <c r="A6" s="50"/>
      <c r="B6" s="50">
        <v>1</v>
      </c>
      <c r="C6" s="94" t="s">
        <v>520</v>
      </c>
      <c r="D6" s="85">
        <v>504.55015349000001</v>
      </c>
      <c r="E6" s="85">
        <v>20.846862000000002</v>
      </c>
      <c r="F6" s="85"/>
      <c r="G6" s="85"/>
      <c r="H6" s="85">
        <v>174.24227225000001</v>
      </c>
      <c r="I6" s="85"/>
      <c r="J6" s="85"/>
      <c r="K6" s="85">
        <v>5294.0121600000002</v>
      </c>
      <c r="L6" s="85"/>
      <c r="M6" s="85">
        <v>14222.111190239999</v>
      </c>
      <c r="N6" s="38"/>
      <c r="O6" s="38"/>
      <c r="P6" s="38"/>
      <c r="Q6" s="80"/>
    </row>
    <row r="7" spans="1:17">
      <c r="A7" s="50"/>
      <c r="B7" s="50">
        <v>2</v>
      </c>
      <c r="C7" s="94" t="s">
        <v>521</v>
      </c>
      <c r="D7" s="85">
        <v>4.4549727900000002</v>
      </c>
      <c r="E7" s="85">
        <v>52.354518179999999</v>
      </c>
      <c r="F7" s="85"/>
      <c r="G7" s="85">
        <v>47.527164119999995</v>
      </c>
      <c r="H7" s="85">
        <v>276.45427260000002</v>
      </c>
      <c r="I7" s="85"/>
      <c r="J7" s="85"/>
      <c r="K7" s="85"/>
      <c r="L7" s="85"/>
      <c r="M7" s="85"/>
      <c r="N7" s="38"/>
      <c r="O7" s="38"/>
      <c r="P7" s="38"/>
      <c r="Q7" s="80"/>
    </row>
    <row r="8" spans="1:17">
      <c r="A8" s="50"/>
      <c r="B8" s="50">
        <v>3</v>
      </c>
      <c r="C8" s="94" t="s">
        <v>522</v>
      </c>
      <c r="D8" s="85"/>
      <c r="E8" s="85"/>
      <c r="F8" s="85"/>
      <c r="G8" s="85"/>
      <c r="H8" s="85"/>
      <c r="I8" s="85"/>
      <c r="J8" s="85"/>
      <c r="K8" s="85"/>
      <c r="L8" s="85"/>
      <c r="M8" s="85"/>
      <c r="N8" s="38"/>
      <c r="O8" s="38"/>
      <c r="P8" s="38"/>
      <c r="Q8" s="80"/>
    </row>
    <row r="9" spans="1:17">
      <c r="A9" s="50"/>
      <c r="B9" s="50">
        <v>4</v>
      </c>
      <c r="C9" s="94" t="s">
        <v>523</v>
      </c>
      <c r="D9" s="85"/>
      <c r="E9" s="85"/>
      <c r="F9" s="85"/>
      <c r="G9" s="85"/>
      <c r="H9" s="85"/>
      <c r="I9" s="85"/>
      <c r="J9" s="85"/>
      <c r="K9" s="85"/>
      <c r="L9" s="85"/>
      <c r="M9" s="85"/>
      <c r="N9" s="38"/>
      <c r="O9" s="38"/>
      <c r="P9" s="38"/>
      <c r="Q9" s="80"/>
    </row>
    <row r="10" spans="1:17">
      <c r="A10" s="50"/>
      <c r="B10" s="50">
        <v>5</v>
      </c>
      <c r="C10" s="94" t="s">
        <v>524</v>
      </c>
      <c r="D10" s="85"/>
      <c r="E10" s="85"/>
      <c r="F10" s="85"/>
      <c r="G10" s="85"/>
      <c r="H10" s="85"/>
      <c r="I10" s="85"/>
      <c r="J10" s="85"/>
      <c r="K10" s="85"/>
      <c r="L10" s="85"/>
      <c r="M10" s="85"/>
      <c r="N10" s="38"/>
      <c r="O10" s="38"/>
      <c r="P10" s="38"/>
      <c r="Q10" s="80"/>
    </row>
    <row r="11" spans="1:17">
      <c r="A11" s="50"/>
      <c r="B11" s="50">
        <v>6</v>
      </c>
      <c r="C11" s="94" t="s">
        <v>525</v>
      </c>
      <c r="D11" s="85"/>
      <c r="E11" s="85"/>
      <c r="F11" s="85"/>
      <c r="G11" s="85"/>
      <c r="H11" s="85"/>
      <c r="I11" s="85"/>
      <c r="J11" s="85"/>
      <c r="K11" s="85"/>
      <c r="L11" s="85"/>
      <c r="M11" s="85"/>
      <c r="N11" s="38"/>
      <c r="O11" s="38"/>
      <c r="P11" s="38"/>
      <c r="Q11" s="80"/>
    </row>
    <row r="12" spans="1:17">
      <c r="A12" s="50"/>
      <c r="B12" s="50">
        <v>7</v>
      </c>
      <c r="C12" s="94" t="s">
        <v>526</v>
      </c>
      <c r="D12" s="85"/>
      <c r="E12" s="85"/>
      <c r="F12" s="85"/>
      <c r="G12" s="85"/>
      <c r="H12" s="85"/>
      <c r="I12" s="85"/>
      <c r="J12" s="85"/>
      <c r="K12" s="85"/>
      <c r="L12" s="85"/>
      <c r="M12" s="85"/>
      <c r="N12" s="38"/>
      <c r="O12" s="38"/>
      <c r="P12" s="38"/>
      <c r="Q12" s="80"/>
    </row>
    <row r="13" spans="1:17">
      <c r="A13" s="50"/>
      <c r="B13" s="50">
        <v>8</v>
      </c>
      <c r="C13" s="94" t="s">
        <v>527</v>
      </c>
      <c r="D13" s="85"/>
      <c r="E13" s="85"/>
      <c r="F13" s="85"/>
      <c r="G13" s="85"/>
      <c r="H13" s="85"/>
      <c r="I13" s="85"/>
      <c r="J13" s="85"/>
      <c r="K13" s="85">
        <v>14187.20802</v>
      </c>
      <c r="L13" s="85"/>
      <c r="M13" s="85">
        <v>5457.2563325399997</v>
      </c>
      <c r="N13" s="38"/>
      <c r="O13" s="38"/>
      <c r="P13" s="38"/>
      <c r="Q13" s="80"/>
    </row>
    <row r="14" spans="1:17" ht="13.5" thickBot="1">
      <c r="A14" s="50"/>
      <c r="B14" s="386">
        <v>9</v>
      </c>
      <c r="C14" s="64" t="s">
        <v>6</v>
      </c>
      <c r="D14" s="41">
        <f>SUM(D6:D13)</f>
        <v>509.00512628000001</v>
      </c>
      <c r="E14" s="41">
        <f>SUM(E6:E13)</f>
        <v>73.201380180000001</v>
      </c>
      <c r="F14" s="41"/>
      <c r="G14" s="41">
        <f>SUM(G6:G13)</f>
        <v>47.527164119999995</v>
      </c>
      <c r="H14" s="41">
        <f>SUM(H6:H13)</f>
        <v>450.69654485000001</v>
      </c>
      <c r="I14" s="41"/>
      <c r="J14" s="41">
        <f>SUM(J6:J13)</f>
        <v>0</v>
      </c>
      <c r="K14" s="41">
        <f>SUM(K6:K13)</f>
        <v>19481.22018</v>
      </c>
      <c r="L14" s="41">
        <f>SUM(L6:L13)</f>
        <v>0</v>
      </c>
      <c r="M14" s="41">
        <f>SUM(M6:M13)</f>
        <v>19679.367522779998</v>
      </c>
      <c r="N14" s="38"/>
      <c r="O14" s="38"/>
      <c r="P14" s="38"/>
      <c r="Q14" s="80"/>
    </row>
    <row r="15" spans="1:17">
      <c r="A15" s="50"/>
      <c r="B15" s="50"/>
      <c r="C15" s="94"/>
      <c r="D15" s="258"/>
      <c r="E15" s="85"/>
      <c r="F15" s="85"/>
      <c r="G15" s="85"/>
      <c r="H15" s="85"/>
      <c r="I15" s="85"/>
      <c r="J15" s="85"/>
      <c r="K15" s="85"/>
      <c r="L15" s="85"/>
      <c r="M15" s="85"/>
      <c r="N15" s="38"/>
      <c r="O15" s="38"/>
      <c r="P15" s="38"/>
      <c r="Q15" s="80"/>
    </row>
    <row r="16" spans="1:17">
      <c r="A16" s="50"/>
      <c r="B16" s="50"/>
      <c r="C16" s="94"/>
      <c r="D16" s="258"/>
      <c r="E16" s="85"/>
      <c r="F16" s="85"/>
      <c r="G16" s="85"/>
      <c r="H16" s="85"/>
      <c r="I16" s="85"/>
      <c r="J16" s="85"/>
      <c r="K16" s="85"/>
      <c r="L16" s="85"/>
      <c r="M16" s="85"/>
      <c r="N16" s="38"/>
      <c r="O16" s="38"/>
      <c r="P16" s="38"/>
      <c r="Q16" s="80"/>
    </row>
    <row r="17" spans="1:17">
      <c r="A17" s="50"/>
      <c r="B17" s="50"/>
      <c r="C17" s="94"/>
      <c r="D17" s="258"/>
      <c r="E17" s="85"/>
      <c r="F17" s="85"/>
      <c r="G17" s="85"/>
      <c r="H17" s="85"/>
      <c r="I17" s="85"/>
      <c r="J17" s="85"/>
      <c r="K17" s="85"/>
      <c r="L17" s="85"/>
      <c r="M17" s="85"/>
      <c r="N17" s="38"/>
      <c r="O17" s="38"/>
      <c r="P17" s="38"/>
      <c r="Q17" s="80"/>
    </row>
    <row r="18" spans="1:17">
      <c r="A18" s="50"/>
      <c r="B18" s="50"/>
      <c r="C18" s="94"/>
      <c r="D18" s="258"/>
      <c r="E18" s="85"/>
      <c r="F18" s="85"/>
      <c r="G18" s="85"/>
      <c r="H18" s="85"/>
      <c r="I18" s="85"/>
      <c r="J18" s="85"/>
      <c r="K18" s="85"/>
      <c r="L18" s="85"/>
      <c r="M18" s="85"/>
      <c r="N18" s="38"/>
      <c r="O18" s="38"/>
      <c r="P18" s="38"/>
      <c r="Q18" s="80"/>
    </row>
    <row r="19" spans="1:17">
      <c r="A19" s="50"/>
      <c r="B19" s="50"/>
      <c r="C19" s="94"/>
      <c r="D19" s="258"/>
      <c r="E19" s="85"/>
      <c r="F19" s="85"/>
      <c r="G19" s="85"/>
      <c r="H19" s="85"/>
      <c r="I19" s="85"/>
      <c r="J19" s="85"/>
      <c r="K19" s="85"/>
      <c r="L19" s="85"/>
      <c r="M19" s="85"/>
      <c r="N19" s="38"/>
      <c r="O19" s="38"/>
      <c r="P19" s="38"/>
      <c r="Q19" s="80"/>
    </row>
    <row r="20" spans="1:17">
      <c r="A20" s="49"/>
      <c r="B20" s="49"/>
    </row>
    <row r="21" spans="1:17">
      <c r="A21" s="50"/>
      <c r="B21" s="50"/>
      <c r="C21" s="27"/>
      <c r="D21" s="39"/>
      <c r="E21" s="39"/>
      <c r="F21" s="39"/>
    </row>
  </sheetData>
  <mergeCells count="7">
    <mergeCell ref="C2:Q2"/>
    <mergeCell ref="G4:H4"/>
    <mergeCell ref="D4:E4"/>
    <mergeCell ref="D3:H3"/>
    <mergeCell ref="J3:M3"/>
    <mergeCell ref="J4:K4"/>
    <mergeCell ref="L4:M4"/>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95CDE-1CDC-4D8D-B3B6-F926ADE99E3D}">
  <dimension ref="A1:I24"/>
  <sheetViews>
    <sheetView workbookViewId="0">
      <selection activeCell="C11" sqref="C11"/>
    </sheetView>
  </sheetViews>
  <sheetFormatPr defaultColWidth="9.140625" defaultRowHeight="12.75"/>
  <cols>
    <col min="1" max="2" width="3.7109375" style="20" customWidth="1"/>
    <col min="3" max="3" width="81.140625" style="20" bestFit="1" customWidth="1"/>
    <col min="4" max="4" width="14" style="20" customWidth="1"/>
    <col min="5" max="5" width="15" style="20" customWidth="1"/>
    <col min="6" max="16384" width="9.140625" style="20"/>
  </cols>
  <sheetData>
    <row r="1" spans="1:9" ht="21" customHeight="1"/>
    <row r="2" spans="1:9" ht="48" customHeight="1">
      <c r="A2" s="31"/>
      <c r="B2" s="31"/>
      <c r="C2" s="521" t="s">
        <v>509</v>
      </c>
      <c r="D2" s="521"/>
      <c r="E2" s="521"/>
      <c r="F2" s="521"/>
      <c r="G2" s="521"/>
      <c r="H2" s="521"/>
      <c r="I2" s="521"/>
    </row>
    <row r="3" spans="1:9" ht="18" customHeight="1">
      <c r="A3" s="61"/>
      <c r="B3" s="260" t="s">
        <v>1076</v>
      </c>
      <c r="C3" s="93"/>
      <c r="D3" s="387"/>
      <c r="E3" s="387"/>
      <c r="F3" s="62"/>
      <c r="G3" s="62"/>
      <c r="H3" s="62"/>
      <c r="I3" s="62"/>
    </row>
    <row r="4" spans="1:9" ht="38.25" customHeight="1">
      <c r="A4" s="61"/>
      <c r="B4" s="260"/>
      <c r="C4" s="260"/>
      <c r="D4" s="369" t="s">
        <v>85</v>
      </c>
      <c r="E4" s="369" t="s">
        <v>493</v>
      </c>
      <c r="F4" s="62"/>
      <c r="G4" s="62"/>
      <c r="H4" s="62"/>
      <c r="I4" s="62"/>
    </row>
    <row r="5" spans="1:9">
      <c r="A5" s="61"/>
      <c r="B5" s="389">
        <v>1</v>
      </c>
      <c r="C5" s="390" t="s">
        <v>858</v>
      </c>
      <c r="D5" s="611"/>
      <c r="E5" s="612">
        <v>1.39859003</v>
      </c>
      <c r="F5" s="62"/>
      <c r="G5" s="62"/>
      <c r="H5" s="62"/>
      <c r="I5" s="62"/>
    </row>
    <row r="6" spans="1:9">
      <c r="A6" s="50"/>
      <c r="B6" s="50">
        <v>2</v>
      </c>
      <c r="C6" s="94" t="s">
        <v>859</v>
      </c>
      <c r="D6" s="610">
        <v>69.929501620000011</v>
      </c>
      <c r="E6" s="610">
        <v>1.39859003</v>
      </c>
      <c r="F6" s="38"/>
      <c r="G6" s="38"/>
      <c r="H6" s="38"/>
      <c r="I6" s="80"/>
    </row>
    <row r="7" spans="1:9">
      <c r="A7" s="50"/>
      <c r="B7" s="50">
        <v>3</v>
      </c>
      <c r="C7" s="388" t="s">
        <v>860</v>
      </c>
      <c r="D7" s="610">
        <v>52.807500500000003</v>
      </c>
      <c r="E7" s="610">
        <v>1.0561500100000001</v>
      </c>
      <c r="F7" s="38"/>
      <c r="G7" s="38"/>
      <c r="H7" s="38"/>
      <c r="I7" s="80"/>
    </row>
    <row r="8" spans="1:9">
      <c r="A8" s="50"/>
      <c r="B8" s="50">
        <v>4</v>
      </c>
      <c r="C8" s="388" t="s">
        <v>861</v>
      </c>
      <c r="D8" s="504">
        <v>17.122001129999997</v>
      </c>
      <c r="E8" s="610">
        <v>0.34244002000000001</v>
      </c>
      <c r="F8" s="38"/>
      <c r="G8" s="38"/>
      <c r="H8" s="38"/>
      <c r="I8" s="80"/>
    </row>
    <row r="9" spans="1:9">
      <c r="A9" s="50"/>
      <c r="B9" s="50">
        <v>5</v>
      </c>
      <c r="C9" s="388" t="s">
        <v>862</v>
      </c>
      <c r="D9" s="307"/>
      <c r="E9" s="85"/>
      <c r="F9" s="38"/>
      <c r="G9" s="38"/>
      <c r="H9" s="38"/>
      <c r="I9" s="80"/>
    </row>
    <row r="10" spans="1:9">
      <c r="A10" s="50"/>
      <c r="B10" s="50">
        <v>6</v>
      </c>
      <c r="C10" s="388" t="s">
        <v>863</v>
      </c>
      <c r="D10" s="307"/>
      <c r="E10" s="85"/>
      <c r="F10" s="38"/>
      <c r="G10" s="38"/>
      <c r="H10" s="38"/>
      <c r="I10" s="80"/>
    </row>
    <row r="11" spans="1:9">
      <c r="A11" s="50"/>
      <c r="B11" s="50">
        <v>7</v>
      </c>
      <c r="C11" s="94" t="s">
        <v>864</v>
      </c>
      <c r="D11" s="307"/>
      <c r="E11" s="395"/>
      <c r="F11" s="38"/>
      <c r="G11" s="38"/>
      <c r="H11" s="38"/>
      <c r="I11" s="80"/>
    </row>
    <row r="12" spans="1:9">
      <c r="A12" s="50"/>
      <c r="B12" s="50">
        <v>8</v>
      </c>
      <c r="C12" s="94" t="s">
        <v>865</v>
      </c>
      <c r="D12" s="307"/>
      <c r="E12" s="85"/>
      <c r="F12" s="38"/>
      <c r="G12" s="38"/>
      <c r="H12" s="38"/>
      <c r="I12" s="80"/>
    </row>
    <row r="13" spans="1:9">
      <c r="A13" s="50"/>
      <c r="B13" s="50">
        <v>9</v>
      </c>
      <c r="C13" s="94" t="s">
        <v>866</v>
      </c>
      <c r="D13" s="307"/>
      <c r="E13" s="85"/>
      <c r="F13" s="38"/>
      <c r="G13" s="38"/>
      <c r="H13" s="38"/>
      <c r="I13" s="80"/>
    </row>
    <row r="14" spans="1:9">
      <c r="A14" s="50"/>
      <c r="B14" s="392">
        <v>10</v>
      </c>
      <c r="C14" s="393" t="s">
        <v>867</v>
      </c>
      <c r="D14" s="17"/>
      <c r="E14" s="391"/>
      <c r="F14" s="38"/>
      <c r="G14" s="38"/>
      <c r="H14" s="38"/>
      <c r="I14" s="80"/>
    </row>
    <row r="15" spans="1:9">
      <c r="A15" s="50"/>
      <c r="B15" s="389">
        <v>11</v>
      </c>
      <c r="C15" s="390" t="s">
        <v>868</v>
      </c>
      <c r="D15" s="394"/>
      <c r="E15" s="391"/>
      <c r="F15" s="38"/>
      <c r="G15" s="38"/>
      <c r="H15" s="38"/>
      <c r="I15" s="80"/>
    </row>
    <row r="16" spans="1:9">
      <c r="A16" s="50"/>
      <c r="B16" s="50">
        <v>12</v>
      </c>
      <c r="C16" s="94" t="s">
        <v>869</v>
      </c>
      <c r="D16" s="307"/>
      <c r="E16" s="85"/>
      <c r="F16" s="38"/>
      <c r="G16" s="38"/>
      <c r="H16" s="38"/>
      <c r="I16" s="80"/>
    </row>
    <row r="17" spans="1:9">
      <c r="A17" s="50"/>
      <c r="B17" s="50">
        <v>13</v>
      </c>
      <c r="C17" s="388" t="s">
        <v>860</v>
      </c>
      <c r="D17" s="307"/>
      <c r="E17" s="85"/>
      <c r="F17" s="38"/>
      <c r="G17" s="38"/>
      <c r="H17" s="38"/>
      <c r="I17" s="80"/>
    </row>
    <row r="18" spans="1:9">
      <c r="A18" s="50"/>
      <c r="B18" s="50">
        <v>14</v>
      </c>
      <c r="C18" s="388" t="s">
        <v>861</v>
      </c>
      <c r="F18" s="38"/>
      <c r="G18" s="38"/>
      <c r="H18" s="38"/>
      <c r="I18" s="80"/>
    </row>
    <row r="19" spans="1:9">
      <c r="A19" s="50"/>
      <c r="B19" s="50">
        <v>15</v>
      </c>
      <c r="C19" s="388" t="s">
        <v>862</v>
      </c>
      <c r="D19" s="39"/>
      <c r="E19" s="39"/>
      <c r="F19" s="38"/>
      <c r="G19" s="38"/>
      <c r="H19" s="38"/>
      <c r="I19" s="80"/>
    </row>
    <row r="20" spans="1:9">
      <c r="A20" s="49"/>
      <c r="B20" s="266">
        <v>16</v>
      </c>
      <c r="C20" s="388" t="s">
        <v>863</v>
      </c>
    </row>
    <row r="21" spans="1:9">
      <c r="A21" s="50"/>
      <c r="B21" s="266">
        <v>17</v>
      </c>
      <c r="C21" s="20" t="s">
        <v>864</v>
      </c>
      <c r="E21" s="396"/>
    </row>
    <row r="22" spans="1:9">
      <c r="B22" s="266">
        <v>18</v>
      </c>
      <c r="C22" s="20" t="s">
        <v>865</v>
      </c>
    </row>
    <row r="23" spans="1:9">
      <c r="B23" s="266">
        <v>19</v>
      </c>
      <c r="C23" s="20" t="s">
        <v>866</v>
      </c>
    </row>
    <row r="24" spans="1:9">
      <c r="B24" s="267">
        <v>20</v>
      </c>
      <c r="C24" s="107" t="s">
        <v>867</v>
      </c>
      <c r="D24" s="107"/>
      <c r="E24" s="107"/>
    </row>
  </sheetData>
  <mergeCells count="1">
    <mergeCell ref="C2:I2"/>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FE5CD-4582-4BCB-9B09-25008B6D1EE1}">
  <dimension ref="A1:H15"/>
  <sheetViews>
    <sheetView workbookViewId="0">
      <selection activeCell="D7" sqref="D7"/>
    </sheetView>
  </sheetViews>
  <sheetFormatPr defaultColWidth="9.140625" defaultRowHeight="12.75"/>
  <cols>
    <col min="1" max="1" width="3.7109375" style="2" customWidth="1"/>
    <col min="2" max="2" width="9.140625" style="2"/>
    <col min="3" max="3" width="45.28515625" style="2" customWidth="1"/>
    <col min="4" max="4" width="14.85546875" style="2" customWidth="1"/>
    <col min="5" max="16384" width="9.140625" style="2"/>
  </cols>
  <sheetData>
    <row r="1" spans="1:8" ht="21" customHeight="1"/>
    <row r="2" spans="1:8" ht="48" customHeight="1">
      <c r="A2" s="368"/>
      <c r="B2" s="587" t="s">
        <v>102</v>
      </c>
      <c r="C2" s="587"/>
      <c r="D2" s="587"/>
      <c r="E2" s="587"/>
      <c r="F2" s="587"/>
      <c r="G2" s="587"/>
      <c r="H2" s="587"/>
    </row>
    <row r="3" spans="1:8" ht="38.25" customHeight="1">
      <c r="A3" s="362"/>
      <c r="B3" s="367" t="s">
        <v>1076</v>
      </c>
      <c r="C3" s="366"/>
      <c r="D3" s="365" t="s">
        <v>11</v>
      </c>
      <c r="E3" s="361"/>
      <c r="F3" s="361"/>
      <c r="G3" s="361"/>
      <c r="H3" s="361"/>
    </row>
    <row r="4" spans="1:8">
      <c r="A4" s="362"/>
      <c r="B4" s="45"/>
      <c r="C4" s="356" t="s">
        <v>103</v>
      </c>
      <c r="D4" s="363"/>
      <c r="E4" s="361"/>
      <c r="F4" s="361"/>
      <c r="G4" s="361"/>
      <c r="H4" s="361"/>
    </row>
    <row r="5" spans="1:8">
      <c r="A5" s="362"/>
      <c r="B5" s="45">
        <v>1</v>
      </c>
      <c r="C5" s="360" t="s">
        <v>104</v>
      </c>
      <c r="D5" s="364">
        <v>5118.7792637945968</v>
      </c>
      <c r="E5" s="361"/>
      <c r="F5" s="361"/>
      <c r="G5" s="361"/>
      <c r="H5" s="361"/>
    </row>
    <row r="6" spans="1:8">
      <c r="A6" s="362"/>
      <c r="B6" s="45">
        <v>2</v>
      </c>
      <c r="C6" s="360" t="s">
        <v>105</v>
      </c>
      <c r="D6" s="364">
        <v>363.27145937</v>
      </c>
      <c r="E6" s="361"/>
      <c r="F6" s="361"/>
      <c r="G6" s="361"/>
      <c r="H6" s="361"/>
    </row>
    <row r="7" spans="1:8">
      <c r="A7" s="362"/>
      <c r="B7" s="45">
        <v>3</v>
      </c>
      <c r="C7" s="360" t="s">
        <v>106</v>
      </c>
      <c r="D7" s="364"/>
      <c r="E7" s="361"/>
      <c r="F7" s="361"/>
      <c r="G7" s="361"/>
      <c r="H7" s="361"/>
    </row>
    <row r="8" spans="1:8">
      <c r="A8" s="362"/>
      <c r="B8" s="45">
        <v>4</v>
      </c>
      <c r="C8" s="360" t="s">
        <v>107</v>
      </c>
      <c r="D8" s="359"/>
      <c r="E8" s="361"/>
      <c r="F8" s="361"/>
      <c r="G8" s="361"/>
      <c r="H8" s="361"/>
    </row>
    <row r="9" spans="1:8">
      <c r="A9" s="362"/>
      <c r="B9" s="45"/>
      <c r="C9" s="356" t="s">
        <v>108</v>
      </c>
      <c r="D9" s="363"/>
      <c r="E9" s="361"/>
      <c r="F9" s="361"/>
      <c r="G9" s="361"/>
      <c r="H9" s="361"/>
    </row>
    <row r="10" spans="1:8">
      <c r="A10" s="362"/>
      <c r="B10" s="45">
        <v>5</v>
      </c>
      <c r="C10" s="360" t="s">
        <v>109</v>
      </c>
      <c r="D10" s="359"/>
      <c r="E10" s="361"/>
      <c r="F10" s="361"/>
      <c r="G10" s="361"/>
      <c r="H10" s="361"/>
    </row>
    <row r="11" spans="1:8">
      <c r="A11" s="45"/>
      <c r="B11" s="45">
        <v>6</v>
      </c>
      <c r="C11" s="360" t="s">
        <v>110</v>
      </c>
      <c r="D11" s="359"/>
      <c r="E11" s="46"/>
      <c r="F11" s="46"/>
      <c r="G11" s="46"/>
      <c r="H11" s="46"/>
    </row>
    <row r="12" spans="1:8">
      <c r="A12" s="45"/>
      <c r="B12" s="45">
        <v>7</v>
      </c>
      <c r="C12" s="360" t="s">
        <v>111</v>
      </c>
      <c r="D12" s="359"/>
      <c r="E12" s="43"/>
      <c r="F12" s="43"/>
      <c r="G12" s="43"/>
      <c r="H12" s="358"/>
    </row>
    <row r="13" spans="1:8">
      <c r="A13" s="357"/>
      <c r="B13" s="45">
        <v>8</v>
      </c>
      <c r="C13" s="356" t="s">
        <v>112</v>
      </c>
      <c r="D13" s="355" t="s">
        <v>4</v>
      </c>
      <c r="E13" s="1"/>
      <c r="F13" s="1"/>
      <c r="G13" s="1"/>
      <c r="H13" s="1"/>
    </row>
    <row r="14" spans="1:8" ht="13.5" thickBot="1">
      <c r="A14" s="45"/>
      <c r="B14" s="82">
        <v>9</v>
      </c>
      <c r="C14" s="82" t="s">
        <v>94</v>
      </c>
      <c r="D14" s="124">
        <f>SUM(D5:D13)</f>
        <v>5482.050723164597</v>
      </c>
      <c r="E14" s="1"/>
      <c r="F14" s="1"/>
      <c r="G14" s="1"/>
      <c r="H14" s="1"/>
    </row>
    <row r="15" spans="1:8">
      <c r="B15" s="43"/>
      <c r="C15" s="43"/>
      <c r="D15" s="43"/>
    </row>
  </sheetData>
  <mergeCells count="1">
    <mergeCell ref="B2:H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53899-4287-4B57-80BB-43D2E0F6B429}">
  <sheetPr codeName="Ark3"/>
  <dimension ref="B1:H48"/>
  <sheetViews>
    <sheetView zoomScaleNormal="100" workbookViewId="0">
      <selection activeCell="B2" sqref="B2:H2"/>
    </sheetView>
  </sheetViews>
  <sheetFormatPr defaultColWidth="9.140625" defaultRowHeight="12.75"/>
  <cols>
    <col min="1" max="1" width="3.7109375" style="2" customWidth="1"/>
    <col min="2" max="2" width="8.7109375" style="3" customWidth="1"/>
    <col min="3" max="3" width="69" style="2" customWidth="1"/>
    <col min="4" max="8" width="19.7109375" style="2" customWidth="1"/>
    <col min="9" max="16384" width="9.140625" style="2"/>
  </cols>
  <sheetData>
    <row r="1" spans="2:8" ht="21" customHeight="1"/>
    <row r="2" spans="2:8" ht="48" customHeight="1">
      <c r="B2" s="521" t="s">
        <v>420</v>
      </c>
      <c r="C2" s="521"/>
      <c r="D2" s="521"/>
      <c r="E2" s="521"/>
      <c r="F2" s="521"/>
      <c r="G2" s="521"/>
      <c r="H2" s="521"/>
    </row>
    <row r="3" spans="2:8" ht="47.25" customHeight="1">
      <c r="B3" s="261"/>
      <c r="C3" s="11"/>
      <c r="D3" s="409" t="s">
        <v>1078</v>
      </c>
      <c r="E3" s="409" t="s">
        <v>1079</v>
      </c>
      <c r="F3" s="409" t="s">
        <v>1080</v>
      </c>
      <c r="G3" s="409" t="s">
        <v>1081</v>
      </c>
      <c r="H3" s="409" t="s">
        <v>883</v>
      </c>
    </row>
    <row r="4" spans="2:8" s="43" customFormat="1" ht="12.75" customHeight="1">
      <c r="B4" s="18"/>
      <c r="C4" s="12" t="s">
        <v>423</v>
      </c>
      <c r="D4" s="96"/>
      <c r="E4" s="96"/>
      <c r="F4" s="96"/>
      <c r="G4" s="96"/>
      <c r="H4" s="96"/>
    </row>
    <row r="5" spans="2:8" s="43" customFormat="1" ht="12.75" customHeight="1">
      <c r="B5" s="18">
        <v>1</v>
      </c>
      <c r="C5" s="258" t="s">
        <v>424</v>
      </c>
      <c r="D5" s="42">
        <v>11351.036604564666</v>
      </c>
      <c r="E5" s="42">
        <v>11002.752338521002</v>
      </c>
      <c r="F5" s="42">
        <v>10483.619127634998</v>
      </c>
      <c r="G5" s="42">
        <v>10289.7530553465</v>
      </c>
      <c r="H5" s="42">
        <v>10092.6360715135</v>
      </c>
    </row>
    <row r="6" spans="2:8" s="43" customFormat="1" ht="12.75" customHeight="1">
      <c r="B6" s="18">
        <v>2</v>
      </c>
      <c r="C6" s="258" t="s">
        <v>425</v>
      </c>
      <c r="D6" s="42">
        <v>12095.766604564667</v>
      </c>
      <c r="E6" s="42">
        <v>11747.602338521001</v>
      </c>
      <c r="F6" s="42">
        <v>11227.264127634999</v>
      </c>
      <c r="G6" s="42">
        <v>11033.4030553465</v>
      </c>
      <c r="H6" s="42">
        <v>10836.5560715135</v>
      </c>
    </row>
    <row r="7" spans="2:8" s="43" customFormat="1" ht="12.75" customHeight="1">
      <c r="B7" s="16">
        <v>3</v>
      </c>
      <c r="C7" s="17" t="s">
        <v>426</v>
      </c>
      <c r="D7" s="57">
        <v>12735.08158019618</v>
      </c>
      <c r="E7" s="57">
        <v>12383.205836262496</v>
      </c>
      <c r="F7" s="57">
        <v>11862.583622197135</v>
      </c>
      <c r="G7" s="57">
        <v>11815.392901181878</v>
      </c>
      <c r="H7" s="57">
        <v>11616.793363965067</v>
      </c>
    </row>
    <row r="8" spans="2:8" s="43" customFormat="1" ht="12.75" customHeight="1">
      <c r="B8" s="18"/>
      <c r="C8" s="12" t="s">
        <v>427</v>
      </c>
      <c r="D8" s="96"/>
      <c r="E8" s="96"/>
      <c r="F8" s="96"/>
      <c r="G8" s="96"/>
      <c r="H8" s="96"/>
    </row>
    <row r="9" spans="2:8" s="43" customFormat="1" ht="12.75" customHeight="1">
      <c r="B9" s="16">
        <v>4</v>
      </c>
      <c r="C9" s="17" t="s">
        <v>389</v>
      </c>
      <c r="D9" s="57">
        <v>60622.593842151808</v>
      </c>
      <c r="E9" s="57">
        <v>60435.381058752166</v>
      </c>
      <c r="F9" s="57">
        <v>60471.875548060816</v>
      </c>
      <c r="G9" s="57">
        <v>59844.159484343283</v>
      </c>
      <c r="H9" s="57">
        <v>60718.93553572477</v>
      </c>
    </row>
    <row r="10" spans="2:8" s="43" customFormat="1" ht="12.75" customHeight="1">
      <c r="B10" s="18"/>
      <c r="C10" s="12" t="s">
        <v>428</v>
      </c>
      <c r="D10" s="96"/>
      <c r="E10" s="96"/>
      <c r="F10" s="96"/>
      <c r="G10" s="96"/>
      <c r="H10" s="96"/>
    </row>
    <row r="11" spans="2:8" s="43" customFormat="1" ht="12.75" customHeight="1">
      <c r="B11" s="18">
        <v>5</v>
      </c>
      <c r="C11" s="258" t="s">
        <v>429</v>
      </c>
      <c r="D11" s="413">
        <v>0.18724102492414502</v>
      </c>
      <c r="E11" s="413">
        <v>0.18205812796687243</v>
      </c>
      <c r="F11" s="413">
        <v>0.17336355177710674</v>
      </c>
      <c r="G11" s="413">
        <v>0.17194247766214438</v>
      </c>
      <c r="H11" s="413">
        <v>0.16621892301743937</v>
      </c>
    </row>
    <row r="12" spans="2:8" s="43" customFormat="1" ht="12.75" customHeight="1">
      <c r="B12" s="18">
        <v>6</v>
      </c>
      <c r="C12" s="258" t="s">
        <v>430</v>
      </c>
      <c r="D12" s="413">
        <v>0.19952571867939931</v>
      </c>
      <c r="E12" s="413">
        <v>0.19438286203739805</v>
      </c>
      <c r="F12" s="413">
        <v>0.18566092131063447</v>
      </c>
      <c r="G12" s="413">
        <v>0.18436892004863251</v>
      </c>
      <c r="H12" s="413">
        <v>0.17847078470500644</v>
      </c>
    </row>
    <row r="13" spans="2:8" s="43" customFormat="1" ht="12.75" customHeight="1">
      <c r="B13" s="16">
        <v>7</v>
      </c>
      <c r="C13" s="17" t="s">
        <v>431</v>
      </c>
      <c r="D13" s="410">
        <v>0.21007153889448532</v>
      </c>
      <c r="E13" s="410">
        <v>0.20489993807144494</v>
      </c>
      <c r="F13" s="410">
        <v>0.1961669538886584</v>
      </c>
      <c r="G13" s="410">
        <v>0.19743602388254911</v>
      </c>
      <c r="H13" s="410">
        <v>0.1913207677550634</v>
      </c>
    </row>
    <row r="14" spans="2:8" s="43" customFormat="1" ht="12.75" customHeight="1">
      <c r="B14" s="18"/>
      <c r="C14" s="12" t="s">
        <v>432</v>
      </c>
      <c r="D14" s="414"/>
      <c r="E14" s="414"/>
      <c r="F14" s="414"/>
      <c r="G14" s="414"/>
      <c r="H14" s="414"/>
    </row>
    <row r="15" spans="2:8" s="43" customFormat="1" ht="12.75" customHeight="1">
      <c r="B15" s="18" t="s">
        <v>465</v>
      </c>
      <c r="C15" s="258" t="s">
        <v>433</v>
      </c>
      <c r="D15" s="413"/>
      <c r="E15" s="413"/>
      <c r="F15" s="413"/>
      <c r="G15" s="413"/>
      <c r="H15" s="413"/>
    </row>
    <row r="16" spans="2:8" s="43" customFormat="1" ht="12.75" customHeight="1">
      <c r="B16" s="18" t="s">
        <v>466</v>
      </c>
      <c r="C16" s="258" t="s">
        <v>434</v>
      </c>
      <c r="D16" s="413"/>
      <c r="E16" s="413"/>
      <c r="F16" s="413"/>
      <c r="G16" s="413"/>
      <c r="H16" s="413"/>
    </row>
    <row r="17" spans="2:8" s="43" customFormat="1" ht="12.75" customHeight="1">
      <c r="B17" s="18" t="s">
        <v>467</v>
      </c>
      <c r="C17" s="258" t="s">
        <v>435</v>
      </c>
      <c r="D17" s="413"/>
      <c r="E17" s="413"/>
      <c r="F17" s="413"/>
      <c r="G17" s="413"/>
      <c r="H17" s="413"/>
    </row>
    <row r="18" spans="2:8" s="43" customFormat="1" ht="12.75" customHeight="1">
      <c r="B18" s="16" t="s">
        <v>468</v>
      </c>
      <c r="C18" s="17" t="s">
        <v>436</v>
      </c>
      <c r="D18" s="410">
        <v>0.101134715314322</v>
      </c>
      <c r="E18" s="410">
        <v>0.10820526616215</v>
      </c>
      <c r="F18" s="410">
        <v>0.10820526616215</v>
      </c>
      <c r="G18" s="410">
        <v>0.106544</v>
      </c>
      <c r="H18" s="410">
        <v>0.106544</v>
      </c>
    </row>
    <row r="19" spans="2:8" s="43" customFormat="1" ht="24.75" customHeight="1">
      <c r="B19" s="18"/>
      <c r="C19" s="12" t="s">
        <v>437</v>
      </c>
      <c r="D19" s="414"/>
      <c r="E19" s="414"/>
      <c r="F19" s="414"/>
      <c r="G19" s="414"/>
      <c r="H19" s="414"/>
    </row>
    <row r="20" spans="2:8" s="43" customFormat="1" ht="12.75" customHeight="1">
      <c r="B20" s="18">
        <v>8</v>
      </c>
      <c r="C20" s="258" t="s">
        <v>438</v>
      </c>
      <c r="D20" s="413">
        <v>2.5000000000000001E-2</v>
      </c>
      <c r="E20" s="413">
        <v>2.5000000000000001E-2</v>
      </c>
      <c r="F20" s="413">
        <v>2.5000000000000001E-2</v>
      </c>
      <c r="G20" s="413">
        <v>2.5000000000000001E-2</v>
      </c>
      <c r="H20" s="413">
        <v>2.5000000000000001E-2</v>
      </c>
    </row>
    <row r="21" spans="2:8" s="43" customFormat="1" ht="12.75" customHeight="1">
      <c r="B21" s="18" t="s">
        <v>407</v>
      </c>
      <c r="C21" s="258" t="s">
        <v>439</v>
      </c>
      <c r="D21" s="413"/>
      <c r="E21" s="413"/>
      <c r="F21" s="413"/>
      <c r="G21" s="413"/>
      <c r="H21" s="413"/>
    </row>
    <row r="22" spans="2:8" s="43" customFormat="1" ht="12.75" customHeight="1">
      <c r="B22" s="18">
        <v>9</v>
      </c>
      <c r="C22" s="258" t="s">
        <v>440</v>
      </c>
      <c r="D22" s="414"/>
      <c r="E22" s="414"/>
      <c r="F22" s="414"/>
      <c r="G22" s="414"/>
      <c r="H22" s="414"/>
    </row>
    <row r="23" spans="2:8" s="43" customFormat="1" ht="12.75" customHeight="1">
      <c r="B23" s="18" t="s">
        <v>469</v>
      </c>
      <c r="C23" s="258" t="s">
        <v>441</v>
      </c>
      <c r="D23" s="413">
        <v>0.01</v>
      </c>
      <c r="E23" s="413">
        <v>0.01</v>
      </c>
      <c r="F23" s="413">
        <v>0.01</v>
      </c>
      <c r="G23" s="413">
        <v>0.01</v>
      </c>
      <c r="H23" s="413">
        <v>0.01</v>
      </c>
    </row>
    <row r="24" spans="2:8" s="43" customFormat="1" ht="12.75" customHeight="1">
      <c r="B24" s="18">
        <v>10</v>
      </c>
      <c r="C24" s="258" t="s">
        <v>442</v>
      </c>
      <c r="D24" s="413"/>
      <c r="E24" s="413"/>
      <c r="F24" s="413"/>
      <c r="G24" s="413"/>
      <c r="H24" s="413"/>
    </row>
    <row r="25" spans="2:8" s="43" customFormat="1" ht="12.75" customHeight="1">
      <c r="B25" s="18" t="s">
        <v>470</v>
      </c>
      <c r="C25" s="258" t="s">
        <v>443</v>
      </c>
      <c r="D25" s="413"/>
      <c r="E25" s="413"/>
      <c r="F25" s="413"/>
      <c r="G25" s="413"/>
      <c r="H25" s="413"/>
    </row>
    <row r="26" spans="2:8" s="43" customFormat="1" ht="12.75" customHeight="1">
      <c r="B26" s="18">
        <v>11</v>
      </c>
      <c r="C26" s="258" t="s">
        <v>444</v>
      </c>
      <c r="D26" s="413">
        <v>5.8061238581116718E-2</v>
      </c>
      <c r="E26" s="413">
        <v>5.3000048215836655E-2</v>
      </c>
      <c r="F26" s="413">
        <v>5.2989185272340776E-2</v>
      </c>
      <c r="G26" s="413">
        <v>4.4225E-2</v>
      </c>
      <c r="H26" s="413">
        <v>3.5025308480566092E-2</v>
      </c>
    </row>
    <row r="27" spans="2:8" s="43" customFormat="1" ht="12.75" customHeight="1">
      <c r="B27" s="18" t="s">
        <v>471</v>
      </c>
      <c r="C27" s="258" t="s">
        <v>445</v>
      </c>
      <c r="D27" s="413">
        <v>0.15919595389543872</v>
      </c>
      <c r="E27" s="413">
        <v>0.16120531437798663</v>
      </c>
      <c r="F27" s="413">
        <v>0.16119445143449079</v>
      </c>
      <c r="G27" s="413">
        <v>0.15076899999999999</v>
      </c>
      <c r="H27" s="413">
        <v>0.14156930848056609</v>
      </c>
    </row>
    <row r="28" spans="2:8" ht="12.75" customHeight="1">
      <c r="B28" s="267">
        <v>12</v>
      </c>
      <c r="C28" s="107" t="s">
        <v>446</v>
      </c>
      <c r="D28" s="411">
        <v>0.142241024924145</v>
      </c>
      <c r="E28" s="411">
        <v>0.13705812796687245</v>
      </c>
      <c r="F28" s="411">
        <v>0.12836355177710679</v>
      </c>
      <c r="G28" s="411">
        <v>0.12694247766214437</v>
      </c>
      <c r="H28" s="411">
        <v>0.12121892301743939</v>
      </c>
    </row>
    <row r="29" spans="2:8" ht="12.75" customHeight="1">
      <c r="B29" s="266"/>
      <c r="C29" s="47" t="s">
        <v>316</v>
      </c>
      <c r="D29" s="96"/>
      <c r="E29" s="96"/>
      <c r="F29" s="96"/>
      <c r="G29" s="96"/>
      <c r="H29" s="96"/>
    </row>
    <row r="30" spans="2:8" ht="12.75" customHeight="1">
      <c r="B30" s="3">
        <v>13</v>
      </c>
      <c r="C30" s="2" t="s">
        <v>447</v>
      </c>
      <c r="D30" s="42">
        <v>185266.76082681815</v>
      </c>
      <c r="E30" s="42">
        <v>181140.1402523499</v>
      </c>
      <c r="F30" s="42">
        <v>185133.69758259578</v>
      </c>
      <c r="G30" s="42">
        <v>189708.57729092977</v>
      </c>
      <c r="H30" s="42">
        <v>185646.44812646756</v>
      </c>
    </row>
    <row r="31" spans="2:8" ht="12.75" customHeight="1">
      <c r="B31" s="267">
        <v>14</v>
      </c>
      <c r="C31" s="107" t="s">
        <v>448</v>
      </c>
      <c r="D31" s="416">
        <v>6.5288379580789618E-2</v>
      </c>
      <c r="E31" s="416">
        <v>6.4853667012486502E-2</v>
      </c>
      <c r="F31" s="416">
        <v>6.0644087350040926E-2</v>
      </c>
      <c r="G31" s="416">
        <v>5.8159748035146022E-2</v>
      </c>
      <c r="H31" s="416">
        <v>5.8372008626479809E-2</v>
      </c>
    </row>
    <row r="32" spans="2:8" ht="25.5" customHeight="1">
      <c r="C32" s="268" t="s">
        <v>449</v>
      </c>
      <c r="D32" s="412"/>
      <c r="E32" s="412"/>
      <c r="F32" s="412"/>
      <c r="G32" s="412"/>
      <c r="H32" s="412"/>
    </row>
    <row r="33" spans="2:8" ht="12.75" customHeight="1">
      <c r="B33" s="3" t="s">
        <v>472</v>
      </c>
      <c r="C33" s="2" t="s">
        <v>450</v>
      </c>
      <c r="D33" s="415"/>
      <c r="E33" s="415"/>
      <c r="F33" s="415"/>
      <c r="G33" s="415"/>
      <c r="H33" s="415"/>
    </row>
    <row r="34" spans="2:8" ht="12.75" customHeight="1">
      <c r="B34" s="3" t="s">
        <v>473</v>
      </c>
      <c r="C34" s="2" t="s">
        <v>434</v>
      </c>
      <c r="D34" s="415"/>
      <c r="E34" s="415"/>
      <c r="F34" s="415"/>
      <c r="G34" s="415"/>
      <c r="H34" s="415"/>
    </row>
    <row r="35" spans="2:8" ht="12.75" customHeight="1">
      <c r="B35" s="267" t="s">
        <v>474</v>
      </c>
      <c r="C35" s="107" t="s">
        <v>451</v>
      </c>
      <c r="D35" s="416">
        <v>0.03</v>
      </c>
      <c r="E35" s="416">
        <v>0.03</v>
      </c>
      <c r="F35" s="416">
        <v>0.03</v>
      </c>
      <c r="G35" s="416">
        <v>0.03</v>
      </c>
      <c r="H35" s="416">
        <v>0.03</v>
      </c>
    </row>
    <row r="36" spans="2:8" ht="24.75" customHeight="1">
      <c r="C36" s="268" t="s">
        <v>452</v>
      </c>
      <c r="D36" s="412"/>
      <c r="E36" s="412"/>
      <c r="F36" s="412"/>
      <c r="G36" s="412"/>
      <c r="H36" s="412"/>
    </row>
    <row r="37" spans="2:8" ht="12.75" customHeight="1">
      <c r="B37" s="3" t="s">
        <v>475</v>
      </c>
      <c r="C37" s="2" t="s">
        <v>453</v>
      </c>
      <c r="D37" s="415"/>
      <c r="E37" s="415"/>
      <c r="F37" s="415"/>
      <c r="G37" s="415"/>
      <c r="H37" s="415"/>
    </row>
    <row r="38" spans="2:8" ht="12.75" customHeight="1">
      <c r="B38" s="267" t="s">
        <v>476</v>
      </c>
      <c r="C38" s="107" t="s">
        <v>454</v>
      </c>
      <c r="D38" s="416">
        <v>0.03</v>
      </c>
      <c r="E38" s="416">
        <v>0.03</v>
      </c>
      <c r="F38" s="416">
        <v>0.03</v>
      </c>
      <c r="G38" s="416">
        <v>0.03</v>
      </c>
      <c r="H38" s="416">
        <v>0.03</v>
      </c>
    </row>
    <row r="39" spans="2:8" ht="12.75" customHeight="1">
      <c r="C39" s="265" t="s">
        <v>455</v>
      </c>
      <c r="D39" s="96"/>
      <c r="E39" s="96"/>
      <c r="F39" s="96"/>
      <c r="G39" s="96"/>
      <c r="H39" s="96"/>
    </row>
    <row r="40" spans="2:8" ht="12.75" customHeight="1">
      <c r="B40" s="3">
        <v>15</v>
      </c>
      <c r="C40" s="2" t="s">
        <v>456</v>
      </c>
      <c r="D40" s="42">
        <v>52057.484729916665</v>
      </c>
      <c r="E40" s="42">
        <v>49836.568955249997</v>
      </c>
      <c r="F40" s="42">
        <v>47638.113280749996</v>
      </c>
      <c r="G40" s="42">
        <v>45968.497309999999</v>
      </c>
      <c r="H40" s="42">
        <v>45384.149960333336</v>
      </c>
    </row>
    <row r="41" spans="2:8" ht="12.75" customHeight="1">
      <c r="B41" s="3" t="s">
        <v>477</v>
      </c>
      <c r="C41" s="2" t="s">
        <v>457</v>
      </c>
      <c r="D41" s="42">
        <v>33173.286588416675</v>
      </c>
      <c r="E41" s="42">
        <v>33082.313703250002</v>
      </c>
      <c r="F41" s="42">
        <v>32804.343312166668</v>
      </c>
      <c r="G41" s="42">
        <v>31862.037679999998</v>
      </c>
      <c r="H41" s="42">
        <v>30890.816255999995</v>
      </c>
    </row>
    <row r="42" spans="2:8" ht="12.75" customHeight="1">
      <c r="B42" s="3" t="s">
        <v>478</v>
      </c>
      <c r="C42" s="2" t="s">
        <v>458</v>
      </c>
      <c r="D42" s="42">
        <v>6665.95022075</v>
      </c>
      <c r="E42" s="42">
        <v>6281.7964190833327</v>
      </c>
      <c r="F42" s="42">
        <v>6582.8562921666644</v>
      </c>
      <c r="G42" s="42">
        <v>7141.5372342500004</v>
      </c>
      <c r="H42" s="42">
        <v>8076.8111846666679</v>
      </c>
    </row>
    <row r="43" spans="2:8" ht="12.75" customHeight="1">
      <c r="B43" s="3">
        <v>16</v>
      </c>
      <c r="C43" s="2" t="s">
        <v>459</v>
      </c>
      <c r="D43" s="42">
        <v>26507.336367666663</v>
      </c>
      <c r="E43" s="42">
        <v>26800.517284166664</v>
      </c>
      <c r="F43" s="42">
        <v>26221.48702</v>
      </c>
      <c r="G43" s="42">
        <v>24720.50044575</v>
      </c>
      <c r="H43" s="42">
        <v>22814.005071333337</v>
      </c>
    </row>
    <row r="44" spans="2:8" ht="12.75" customHeight="1">
      <c r="B44" s="267">
        <v>17</v>
      </c>
      <c r="C44" s="107" t="s">
        <v>460</v>
      </c>
      <c r="D44" s="416">
        <v>1.9731665935349925</v>
      </c>
      <c r="E44" s="416">
        <v>1.8577568830733984</v>
      </c>
      <c r="F44" s="416">
        <v>1.8152812018589166</v>
      </c>
      <c r="G44" s="416">
        <v>1.8717544141414051</v>
      </c>
      <c r="H44" s="416">
        <v>2.0240016295286494</v>
      </c>
    </row>
    <row r="45" spans="2:8" ht="12.75" customHeight="1">
      <c r="C45" s="265" t="s">
        <v>461</v>
      </c>
      <c r="D45" s="96"/>
      <c r="E45" s="96"/>
      <c r="F45" s="96"/>
      <c r="G45" s="96"/>
      <c r="H45" s="96"/>
    </row>
    <row r="46" spans="2:8" ht="12.75" customHeight="1">
      <c r="B46" s="3">
        <v>18</v>
      </c>
      <c r="C46" s="2" t="s">
        <v>462</v>
      </c>
      <c r="D46" s="42">
        <v>118956.70822078999</v>
      </c>
      <c r="E46" s="42">
        <v>115502.06746132999</v>
      </c>
      <c r="F46" s="42">
        <v>118230.91109010999</v>
      </c>
      <c r="G46" s="42">
        <v>115098</v>
      </c>
      <c r="H46" s="42">
        <v>112424.86866865998</v>
      </c>
    </row>
    <row r="47" spans="2:8" ht="12.75" customHeight="1">
      <c r="B47" s="3">
        <v>19</v>
      </c>
      <c r="C47" s="2" t="s">
        <v>463</v>
      </c>
      <c r="D47" s="42">
        <v>89612.315640569999</v>
      </c>
      <c r="E47" s="42">
        <v>90842.677490200003</v>
      </c>
      <c r="F47" s="42">
        <v>89749.60009271001</v>
      </c>
      <c r="G47" s="42">
        <v>89548</v>
      </c>
      <c r="H47" s="42">
        <v>88697.149454560014</v>
      </c>
    </row>
    <row r="48" spans="2:8" ht="12.75" customHeight="1">
      <c r="B48" s="267">
        <v>20</v>
      </c>
      <c r="C48" s="107" t="s">
        <v>464</v>
      </c>
      <c r="D48" s="416">
        <v>1.3274593717443786</v>
      </c>
      <c r="E48" s="416">
        <v>1.2714515979979808</v>
      </c>
      <c r="F48" s="416">
        <v>1.3173419265153183</v>
      </c>
      <c r="G48" s="416">
        <v>1.28</v>
      </c>
      <c r="H48" s="416">
        <v>1.2675138869739642</v>
      </c>
    </row>
  </sheetData>
  <mergeCells count="1">
    <mergeCell ref="B2:H2"/>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18911-0919-420E-92C5-F5699425D757}">
  <dimension ref="A1:R81"/>
  <sheetViews>
    <sheetView workbookViewId="0">
      <selection activeCell="B70" sqref="B70"/>
    </sheetView>
  </sheetViews>
  <sheetFormatPr defaultColWidth="9.140625" defaultRowHeight="12.75"/>
  <cols>
    <col min="1" max="1" width="3.7109375" style="1" customWidth="1"/>
    <col min="2" max="2" width="67.42578125" style="1" customWidth="1"/>
    <col min="3" max="3" width="13.7109375" style="1" customWidth="1"/>
    <col min="4" max="4" width="31.85546875" style="1" customWidth="1"/>
    <col min="5" max="7" width="15.28515625" style="1" customWidth="1"/>
    <col min="8" max="10" width="9.140625" style="1"/>
    <col min="11" max="11" width="14.85546875" style="1" customWidth="1"/>
    <col min="12" max="12" width="19.42578125" style="1" customWidth="1"/>
    <col min="13" max="13" width="17.7109375" style="1" customWidth="1"/>
    <col min="14" max="16384" width="9.140625" style="1"/>
  </cols>
  <sheetData>
    <row r="1" spans="1:18" ht="21" customHeight="1">
      <c r="A1" s="437"/>
    </row>
    <row r="2" spans="1:18" ht="48" customHeight="1">
      <c r="B2" s="587" t="s">
        <v>902</v>
      </c>
      <c r="C2" s="587"/>
      <c r="D2" s="587"/>
      <c r="E2" s="587"/>
      <c r="F2" s="587"/>
      <c r="G2" s="587"/>
      <c r="H2" s="587"/>
      <c r="I2" s="587"/>
    </row>
    <row r="3" spans="1:18" ht="36.75" customHeight="1">
      <c r="A3" s="438"/>
      <c r="B3" s="439"/>
      <c r="C3" s="590" t="s">
        <v>903</v>
      </c>
      <c r="D3" s="590"/>
      <c r="E3" s="590"/>
      <c r="F3" s="590"/>
      <c r="G3" s="591"/>
      <c r="H3" s="592" t="s">
        <v>357</v>
      </c>
      <c r="I3" s="590"/>
      <c r="J3" s="590"/>
      <c r="K3" s="592" t="s">
        <v>904</v>
      </c>
      <c r="L3" s="590"/>
      <c r="M3" s="588" t="s">
        <v>905</v>
      </c>
      <c r="N3" s="588" t="s">
        <v>906</v>
      </c>
      <c r="O3" s="588" t="s">
        <v>907</v>
      </c>
      <c r="P3" s="588" t="s">
        <v>908</v>
      </c>
      <c r="Q3" s="588" t="s">
        <v>909</v>
      </c>
      <c r="R3" s="588" t="s">
        <v>910</v>
      </c>
    </row>
    <row r="4" spans="1:18" ht="72">
      <c r="B4" s="440" t="s">
        <v>1076</v>
      </c>
      <c r="C4" s="441"/>
      <c r="D4" s="442" t="s">
        <v>911</v>
      </c>
      <c r="E4" s="443" t="s">
        <v>912</v>
      </c>
      <c r="F4" s="443" t="s">
        <v>913</v>
      </c>
      <c r="G4" s="444" t="s">
        <v>714</v>
      </c>
      <c r="H4" s="445"/>
      <c r="I4" s="442" t="s">
        <v>913</v>
      </c>
      <c r="J4" s="443" t="s">
        <v>714</v>
      </c>
      <c r="K4" s="446"/>
      <c r="L4" s="442" t="s">
        <v>914</v>
      </c>
      <c r="M4" s="588"/>
      <c r="N4" s="588"/>
      <c r="O4" s="588"/>
      <c r="P4" s="588"/>
      <c r="Q4" s="588"/>
      <c r="R4" s="588"/>
    </row>
    <row r="5" spans="1:18" s="43" customFormat="1" ht="12.75" customHeight="1">
      <c r="B5" s="447" t="s">
        <v>915</v>
      </c>
      <c r="C5" s="448"/>
      <c r="D5" s="35"/>
      <c r="E5" s="449"/>
      <c r="F5" s="35"/>
      <c r="G5" s="35"/>
      <c r="K5" s="35"/>
      <c r="L5" s="449"/>
      <c r="M5" s="35"/>
      <c r="N5" s="35"/>
      <c r="O5" s="35"/>
      <c r="P5" s="35"/>
      <c r="Q5" s="35"/>
    </row>
    <row r="6" spans="1:18" s="43" customFormat="1" ht="12">
      <c r="B6" s="450" t="s">
        <v>916</v>
      </c>
      <c r="C6" s="35">
        <v>2495.9278630999997</v>
      </c>
      <c r="D6" s="35"/>
      <c r="E6" s="449"/>
      <c r="F6" s="35">
        <v>390.39823147000004</v>
      </c>
      <c r="G6" s="35">
        <v>158.22085074</v>
      </c>
      <c r="H6" s="39">
        <v>157.94035981108394</v>
      </c>
      <c r="I6" s="39">
        <v>47.061309555964989</v>
      </c>
      <c r="J6" s="39">
        <v>138.761664700149</v>
      </c>
      <c r="K6" s="35">
        <v>9.0061769491152674E-2</v>
      </c>
      <c r="L6" s="449"/>
      <c r="M6" s="35"/>
      <c r="N6" s="35">
        <v>643.3185223721008</v>
      </c>
      <c r="O6" s="35">
        <v>584.11021501999994</v>
      </c>
      <c r="P6" s="35">
        <v>95.120315890000001</v>
      </c>
      <c r="Q6" s="35">
        <v>1173.3788098179</v>
      </c>
      <c r="R6" s="46">
        <v>14.277543083675551</v>
      </c>
    </row>
    <row r="7" spans="1:18" s="43" customFormat="1" ht="12">
      <c r="B7" s="450" t="s">
        <v>917</v>
      </c>
      <c r="C7" s="35">
        <v>170.66760413</v>
      </c>
      <c r="D7" s="35"/>
      <c r="E7" s="449"/>
      <c r="F7" s="35">
        <v>7.9315109999999994E-2</v>
      </c>
      <c r="G7" s="35">
        <v>7.9315109999999994E-2</v>
      </c>
      <c r="H7" s="39">
        <v>1.7921314321169999</v>
      </c>
      <c r="I7" s="39">
        <v>1.7921314321169999</v>
      </c>
      <c r="J7" s="39">
        <v>1.7921314321169999</v>
      </c>
      <c r="K7" s="35">
        <v>3.7032534907169646E-3</v>
      </c>
      <c r="L7" s="449"/>
      <c r="M7" s="35"/>
      <c r="N7" s="35">
        <v>142.32460407199997</v>
      </c>
      <c r="O7" s="35">
        <v>9.2877764299999992</v>
      </c>
      <c r="P7" s="35">
        <v>15.937668837999999</v>
      </c>
      <c r="Q7" s="35">
        <v>3.1175547899999998</v>
      </c>
      <c r="R7" s="46">
        <v>4.6209441569458658</v>
      </c>
    </row>
    <row r="8" spans="1:18" s="43" customFormat="1" ht="12">
      <c r="B8" s="451" t="s">
        <v>918</v>
      </c>
      <c r="C8" s="35"/>
      <c r="D8" s="35"/>
      <c r="E8" s="449"/>
      <c r="F8" s="35"/>
      <c r="G8" s="35"/>
      <c r="H8" s="39"/>
      <c r="I8" s="39"/>
      <c r="J8" s="39"/>
      <c r="K8" s="35"/>
      <c r="L8" s="449"/>
      <c r="M8" s="35"/>
      <c r="N8" s="35"/>
      <c r="O8" s="35"/>
      <c r="P8" s="35"/>
      <c r="Q8" s="35"/>
      <c r="R8" s="46"/>
    </row>
    <row r="9" spans="1:18" s="43" customFormat="1" ht="12">
      <c r="B9" s="451" t="s">
        <v>919</v>
      </c>
      <c r="C9" s="35"/>
      <c r="D9" s="35"/>
      <c r="E9" s="449"/>
      <c r="F9" s="35"/>
      <c r="G9" s="35"/>
      <c r="H9" s="39"/>
      <c r="I9" s="39"/>
      <c r="J9" s="39"/>
      <c r="K9" s="35"/>
      <c r="L9" s="449"/>
      <c r="M9" s="35"/>
      <c r="N9" s="35"/>
      <c r="O9" s="35"/>
      <c r="P9" s="35"/>
      <c r="Q9" s="35"/>
      <c r="R9" s="46"/>
    </row>
    <row r="10" spans="1:18" s="43" customFormat="1" ht="12">
      <c r="B10" s="451" t="s">
        <v>920</v>
      </c>
      <c r="C10" s="35"/>
      <c r="D10" s="35"/>
      <c r="E10" s="449"/>
      <c r="F10" s="35"/>
      <c r="G10" s="35"/>
      <c r="H10" s="39"/>
      <c r="I10" s="39"/>
      <c r="J10" s="39"/>
      <c r="K10" s="35"/>
      <c r="L10" s="449"/>
      <c r="M10" s="35"/>
      <c r="N10" s="35"/>
      <c r="O10" s="35"/>
      <c r="P10" s="35"/>
      <c r="Q10" s="35"/>
      <c r="R10" s="46"/>
    </row>
    <row r="11" spans="1:18" s="43" customFormat="1" ht="12">
      <c r="B11" s="451" t="s">
        <v>921</v>
      </c>
      <c r="C11" s="35">
        <v>170.51826627</v>
      </c>
      <c r="D11" s="35"/>
      <c r="E11" s="449"/>
      <c r="F11" s="35">
        <v>7.9315109999999994E-2</v>
      </c>
      <c r="G11" s="35">
        <v>7.9315109999999994E-2</v>
      </c>
      <c r="H11" s="39">
        <v>0.98271105641699996</v>
      </c>
      <c r="I11" s="39">
        <v>0.98271105641699996</v>
      </c>
      <c r="J11" s="39">
        <v>0.98271105641699996</v>
      </c>
      <c r="K11" s="35">
        <v>3.7015406010524458E-3</v>
      </c>
      <c r="L11" s="449"/>
      <c r="M11" s="35"/>
      <c r="N11" s="35">
        <v>142.32182358199998</v>
      </c>
      <c r="O11" s="35">
        <v>9.2877764299999992</v>
      </c>
      <c r="P11" s="35">
        <v>15.937668837999999</v>
      </c>
      <c r="Q11" s="35">
        <v>2.9709974199999998</v>
      </c>
      <c r="R11" s="46">
        <v>4.5991659011926549</v>
      </c>
    </row>
    <row r="12" spans="1:18" s="43" customFormat="1" ht="12">
      <c r="B12" s="451" t="s">
        <v>922</v>
      </c>
      <c r="C12" s="35">
        <v>0.14933785999999999</v>
      </c>
      <c r="D12" s="35"/>
      <c r="E12" s="449"/>
      <c r="F12" s="35"/>
      <c r="G12" s="35"/>
      <c r="H12" s="39">
        <v>0.80942037570000003</v>
      </c>
      <c r="I12" s="39">
        <v>0.80942037570000003</v>
      </c>
      <c r="J12" s="39">
        <v>0.80942037570000003</v>
      </c>
      <c r="K12" s="35">
        <v>1.7128896645189391E-6</v>
      </c>
      <c r="L12" s="449"/>
      <c r="M12" s="35"/>
      <c r="N12" s="35">
        <v>2.7804900000000083E-3</v>
      </c>
      <c r="O12" s="35"/>
      <c r="P12" s="35"/>
      <c r="Q12" s="35">
        <v>0.14655736999999996</v>
      </c>
      <c r="R12" s="46">
        <v>29.487983321844833</v>
      </c>
    </row>
    <row r="13" spans="1:18" s="43" customFormat="1" ht="12">
      <c r="B13" s="450" t="s">
        <v>923</v>
      </c>
      <c r="C13" s="35">
        <v>8432.9726139600007</v>
      </c>
      <c r="D13" s="35"/>
      <c r="E13" s="449"/>
      <c r="F13" s="35">
        <v>1572.5837852400005</v>
      </c>
      <c r="G13" s="35">
        <v>271.33368984000009</v>
      </c>
      <c r="H13" s="39">
        <v>178.65622797099095</v>
      </c>
      <c r="I13" s="39">
        <v>152.75419583659095</v>
      </c>
      <c r="J13" s="39">
        <v>164.10253982466597</v>
      </c>
      <c r="K13" s="35">
        <v>6.4883223268524276E-2</v>
      </c>
      <c r="L13" s="449"/>
      <c r="M13" s="35">
        <v>1.2734375E-5</v>
      </c>
      <c r="N13" s="35">
        <v>6140.8580140127997</v>
      </c>
      <c r="O13" s="35">
        <v>1378.0578359378001</v>
      </c>
      <c r="P13" s="35">
        <v>5.1514947700000002</v>
      </c>
      <c r="Q13" s="35">
        <v>908.90526923940001</v>
      </c>
      <c r="R13" s="46">
        <v>5.3999575744127837</v>
      </c>
    </row>
    <row r="14" spans="1:18" s="43" customFormat="1" ht="12">
      <c r="B14" s="451" t="s">
        <v>924</v>
      </c>
      <c r="C14" s="35">
        <v>2143.6344166199997</v>
      </c>
      <c r="D14" s="35"/>
      <c r="E14" s="449"/>
      <c r="F14" s="35">
        <v>137.39701727000002</v>
      </c>
      <c r="G14" s="35">
        <v>45.083096759999997</v>
      </c>
      <c r="H14" s="39">
        <v>50.931258680210988</v>
      </c>
      <c r="I14" s="39">
        <v>42.47965805900099</v>
      </c>
      <c r="J14" s="39">
        <v>42.456043348108004</v>
      </c>
      <c r="K14" s="35">
        <v>2.2732427628236605E-2</v>
      </c>
      <c r="L14" s="449"/>
      <c r="M14" s="35"/>
      <c r="N14" s="35">
        <v>1367.4959807763998</v>
      </c>
      <c r="O14" s="35">
        <v>397.99176482140001</v>
      </c>
      <c r="P14" s="35"/>
      <c r="Q14" s="35">
        <v>378.1466710222</v>
      </c>
      <c r="R14" s="46">
        <v>6.9829617149687451</v>
      </c>
    </row>
    <row r="15" spans="1:18" s="43" customFormat="1" ht="12">
      <c r="B15" s="451" t="s">
        <v>925</v>
      </c>
      <c r="C15" s="35">
        <v>28.884674190000002</v>
      </c>
      <c r="D15" s="35"/>
      <c r="E15" s="449"/>
      <c r="F15" s="35">
        <v>22.098922530000003</v>
      </c>
      <c r="G15" s="35"/>
      <c r="H15" s="39"/>
      <c r="I15" s="39"/>
      <c r="J15" s="39"/>
      <c r="K15" s="35">
        <v>5.2709916943987723E-4</v>
      </c>
      <c r="L15" s="449"/>
      <c r="M15" s="35"/>
      <c r="N15" s="35">
        <v>5.8934901120000003</v>
      </c>
      <c r="O15" s="35">
        <v>14.480861078</v>
      </c>
      <c r="P15" s="35"/>
      <c r="Q15" s="35">
        <v>8.5103229999999996</v>
      </c>
      <c r="R15" s="46">
        <v>8.7315853713077711</v>
      </c>
    </row>
    <row r="16" spans="1:18" s="43" customFormat="1" ht="12">
      <c r="B16" s="451" t="s">
        <v>926</v>
      </c>
      <c r="C16" s="35">
        <v>48.178789930000001</v>
      </c>
      <c r="D16" s="35"/>
      <c r="E16" s="449"/>
      <c r="F16" s="35"/>
      <c r="G16" s="35"/>
      <c r="H16" s="39"/>
      <c r="I16" s="39"/>
      <c r="J16" s="39"/>
      <c r="K16" s="35">
        <v>2.2294239652578577E-4</v>
      </c>
      <c r="L16" s="449"/>
      <c r="M16" s="35"/>
      <c r="N16" s="35">
        <v>47.967694299999998</v>
      </c>
      <c r="O16" s="35"/>
      <c r="P16" s="35"/>
      <c r="Q16" s="35">
        <v>0.21109563000000001</v>
      </c>
      <c r="R16" s="46">
        <v>2.6204913995024453</v>
      </c>
    </row>
    <row r="17" spans="2:18" s="43" customFormat="1" ht="12">
      <c r="B17" s="451" t="s">
        <v>927</v>
      </c>
      <c r="C17" s="35">
        <v>371.94447723000002</v>
      </c>
      <c r="D17" s="35"/>
      <c r="E17" s="449"/>
      <c r="F17" s="35">
        <v>2.7393329700000004</v>
      </c>
      <c r="G17" s="35"/>
      <c r="H17" s="39"/>
      <c r="I17" s="39"/>
      <c r="J17" s="39"/>
      <c r="K17" s="35">
        <v>1.3693414083985954E-3</v>
      </c>
      <c r="L17" s="449"/>
      <c r="M17" s="35"/>
      <c r="N17" s="35">
        <v>363.2728898513999</v>
      </c>
      <c r="O17" s="35">
        <v>1.1696082954</v>
      </c>
      <c r="P17" s="35"/>
      <c r="Q17" s="35">
        <v>7.5019790832000002</v>
      </c>
      <c r="R17" s="46">
        <v>3.0607626558291821</v>
      </c>
    </row>
    <row r="18" spans="2:18" s="43" customFormat="1" ht="12">
      <c r="B18" s="451" t="s">
        <v>928</v>
      </c>
      <c r="C18" s="35">
        <v>648.32491467999989</v>
      </c>
      <c r="D18" s="35"/>
      <c r="E18" s="449"/>
      <c r="F18" s="35">
        <v>102.39160584</v>
      </c>
      <c r="G18" s="35">
        <v>0.37760384999999996</v>
      </c>
      <c r="H18" s="39">
        <v>0.28652171534699999</v>
      </c>
      <c r="I18" s="39">
        <v>0.28652171534699999</v>
      </c>
      <c r="J18" s="39">
        <v>0.28652171534699999</v>
      </c>
      <c r="K18" s="35">
        <v>4.2601164431080063E-4</v>
      </c>
      <c r="L18" s="449"/>
      <c r="M18" s="35"/>
      <c r="N18" s="35">
        <v>628.46791369000005</v>
      </c>
      <c r="O18" s="35">
        <v>11.95</v>
      </c>
      <c r="P18" s="35"/>
      <c r="Q18" s="35">
        <v>7.9070009900000002</v>
      </c>
      <c r="R18" s="46">
        <v>2.8745675047262118</v>
      </c>
    </row>
    <row r="19" spans="2:18" s="43" customFormat="1" ht="12">
      <c r="B19" s="451" t="s">
        <v>929</v>
      </c>
      <c r="C19" s="35">
        <v>1.8503303400000002</v>
      </c>
      <c r="D19" s="35"/>
      <c r="E19" s="449"/>
      <c r="F19" s="35">
        <v>7.2187E-4</v>
      </c>
      <c r="G19" s="35"/>
      <c r="H19" s="39"/>
      <c r="I19" s="39"/>
      <c r="J19" s="39"/>
      <c r="K19" s="35">
        <v>0</v>
      </c>
      <c r="L19" s="449"/>
      <c r="M19" s="35"/>
      <c r="N19" s="35">
        <v>1.7579131200000002</v>
      </c>
      <c r="O19" s="35"/>
      <c r="P19" s="35"/>
      <c r="Q19" s="35">
        <v>9.2417219999999994E-2</v>
      </c>
      <c r="R19" s="46">
        <v>3.873524227030726</v>
      </c>
    </row>
    <row r="20" spans="2:18" s="43" customFormat="1" ht="12">
      <c r="B20" s="451" t="s">
        <v>930</v>
      </c>
      <c r="C20" s="35">
        <v>114.51119756999999</v>
      </c>
      <c r="D20" s="35"/>
      <c r="E20" s="449"/>
      <c r="F20" s="35">
        <v>11.992653320000001</v>
      </c>
      <c r="G20" s="35"/>
      <c r="H20" s="39"/>
      <c r="I20" s="39"/>
      <c r="J20" s="39"/>
      <c r="K20" s="35">
        <v>1.0599016968664515E-3</v>
      </c>
      <c r="L20" s="449"/>
      <c r="M20" s="35"/>
      <c r="N20" s="35">
        <v>52.865173519999999</v>
      </c>
      <c r="O20" s="35">
        <v>56.123975170000001</v>
      </c>
      <c r="P20" s="35"/>
      <c r="Q20" s="35">
        <v>5.5220488799999998</v>
      </c>
      <c r="R20" s="46">
        <v>4.2122277748104091</v>
      </c>
    </row>
    <row r="21" spans="2:18" s="43" customFormat="1" ht="12">
      <c r="B21" s="451" t="s">
        <v>931</v>
      </c>
      <c r="C21" s="35">
        <v>60.76267369</v>
      </c>
      <c r="D21" s="35"/>
      <c r="E21" s="449"/>
      <c r="F21" s="35">
        <v>10.844417249999999</v>
      </c>
      <c r="G21" s="35"/>
      <c r="H21" s="39"/>
      <c r="I21" s="39"/>
      <c r="J21" s="39"/>
      <c r="K21" s="35">
        <v>5.6968852332579941E-4</v>
      </c>
      <c r="L21" s="449"/>
      <c r="M21" s="35"/>
      <c r="N21" s="35">
        <v>48.196248189799995</v>
      </c>
      <c r="O21" s="35">
        <v>9.5237715200000004</v>
      </c>
      <c r="P21" s="35"/>
      <c r="Q21" s="35">
        <v>3.0426539801999994</v>
      </c>
      <c r="R21" s="46">
        <v>4.0292054240951707</v>
      </c>
    </row>
    <row r="22" spans="2:18" s="43" customFormat="1" ht="12">
      <c r="B22" s="451" t="s">
        <v>932</v>
      </c>
      <c r="C22" s="35">
        <v>35.469278639999999</v>
      </c>
      <c r="D22" s="35"/>
      <c r="E22" s="449"/>
      <c r="F22" s="35">
        <v>0.92620897000000002</v>
      </c>
      <c r="G22" s="35">
        <v>0.57254760999999998</v>
      </c>
      <c r="H22" s="39">
        <v>0.42385504165100002</v>
      </c>
      <c r="I22" s="39">
        <v>0.42385504165100002</v>
      </c>
      <c r="J22" s="39">
        <v>0.42385504165100002</v>
      </c>
      <c r="K22" s="35">
        <v>1.4861792295269984E-4</v>
      </c>
      <c r="L22" s="449"/>
      <c r="M22" s="35"/>
      <c r="N22" s="35">
        <v>17.036094769999998</v>
      </c>
      <c r="O22" s="35">
        <v>8.7487838199999999</v>
      </c>
      <c r="P22" s="35"/>
      <c r="Q22" s="35">
        <v>9.6844000500000007</v>
      </c>
      <c r="R22" s="46">
        <v>9.017539324245643</v>
      </c>
    </row>
    <row r="23" spans="2:18" s="43" customFormat="1" ht="12">
      <c r="B23" s="451" t="s">
        <v>933</v>
      </c>
      <c r="C23" s="35">
        <v>258.54823859999999</v>
      </c>
      <c r="D23" s="35"/>
      <c r="E23" s="449"/>
      <c r="F23" s="35"/>
      <c r="G23" s="35"/>
      <c r="H23" s="39"/>
      <c r="I23" s="39"/>
      <c r="J23" s="39"/>
      <c r="K23" s="35">
        <v>1.1287506971633151E-3</v>
      </c>
      <c r="L23" s="449"/>
      <c r="M23" s="35"/>
      <c r="N23" s="35">
        <v>37.67736495999997</v>
      </c>
      <c r="O23" s="35">
        <v>220.7202959</v>
      </c>
      <c r="P23" s="35"/>
      <c r="Q23" s="35">
        <v>0.15057773999999999</v>
      </c>
      <c r="R23" s="46">
        <v>3.6599794010678997</v>
      </c>
    </row>
    <row r="24" spans="2:18" s="43" customFormat="1" ht="12">
      <c r="B24" s="451" t="s">
        <v>934</v>
      </c>
      <c r="C24" s="35">
        <v>235.93888736000002</v>
      </c>
      <c r="D24" s="35"/>
      <c r="E24" s="449"/>
      <c r="F24" s="35">
        <v>23.577062489999999</v>
      </c>
      <c r="G24" s="35">
        <v>1.366176E-2</v>
      </c>
      <c r="H24" s="39">
        <v>4.6544245647E-2</v>
      </c>
      <c r="I24" s="39"/>
      <c r="J24" s="39">
        <v>4.6544245647E-2</v>
      </c>
      <c r="K24" s="35">
        <v>1.7529194180339971E-3</v>
      </c>
      <c r="L24" s="449"/>
      <c r="M24" s="35"/>
      <c r="N24" s="35">
        <v>211.217071702</v>
      </c>
      <c r="O24" s="35">
        <v>8.8364349900000008</v>
      </c>
      <c r="P24" s="35"/>
      <c r="Q24" s="35">
        <v>15.885380668</v>
      </c>
      <c r="R24" s="46">
        <v>4.3749400529387144</v>
      </c>
    </row>
    <row r="25" spans="2:18" s="43" customFormat="1" ht="12">
      <c r="B25" s="451" t="s">
        <v>935</v>
      </c>
      <c r="C25" s="35">
        <v>62.418211749999998</v>
      </c>
      <c r="D25" s="35"/>
      <c r="E25" s="449"/>
      <c r="F25" s="35">
        <v>2.65901554</v>
      </c>
      <c r="G25" s="35"/>
      <c r="H25" s="39"/>
      <c r="I25" s="39"/>
      <c r="J25" s="39"/>
      <c r="K25" s="35">
        <v>6.1048645456398219E-4</v>
      </c>
      <c r="L25" s="449"/>
      <c r="M25" s="35"/>
      <c r="N25" s="35">
        <v>31.315508856600005</v>
      </c>
      <c r="O25" s="35"/>
      <c r="P25" s="35"/>
      <c r="Q25" s="35">
        <v>31.102702893400004</v>
      </c>
      <c r="R25" s="46">
        <v>16.203121342121754</v>
      </c>
    </row>
    <row r="26" spans="2:18" s="43" customFormat="1" ht="12">
      <c r="B26" s="451" t="s">
        <v>936</v>
      </c>
      <c r="C26" s="35">
        <v>434.17964739000001</v>
      </c>
      <c r="D26" s="35"/>
      <c r="E26" s="449"/>
      <c r="F26" s="35">
        <v>41.617301729999994</v>
      </c>
      <c r="G26" s="35">
        <v>12.944966769999999</v>
      </c>
      <c r="H26" s="39">
        <v>6.8488222857399998</v>
      </c>
      <c r="I26" s="39">
        <v>6.0734478957400002</v>
      </c>
      <c r="J26" s="39">
        <v>6.8488222857399998</v>
      </c>
      <c r="K26" s="35">
        <v>2.4380031609818591E-3</v>
      </c>
      <c r="L26" s="449"/>
      <c r="M26" s="35"/>
      <c r="N26" s="35">
        <v>232.94137753640004</v>
      </c>
      <c r="O26" s="35">
        <v>92.065805439999991</v>
      </c>
      <c r="P26" s="35"/>
      <c r="Q26" s="35">
        <v>109.1724644136</v>
      </c>
      <c r="R26" s="46">
        <v>8.6423947087637956</v>
      </c>
    </row>
    <row r="27" spans="2:18" s="43" customFormat="1" ht="12">
      <c r="B27" s="451" t="s">
        <v>937</v>
      </c>
      <c r="C27" s="35">
        <v>126.60613128</v>
      </c>
      <c r="D27" s="35"/>
      <c r="E27" s="449"/>
      <c r="F27" s="35">
        <v>46.967865379999999</v>
      </c>
      <c r="G27" s="35">
        <v>4.0067979999999999</v>
      </c>
      <c r="H27" s="39">
        <v>2.3821319034879997</v>
      </c>
      <c r="I27" s="39">
        <v>2.3821319034879997</v>
      </c>
      <c r="J27" s="39">
        <v>2.3821319034879997</v>
      </c>
      <c r="K27" s="35">
        <v>1.6283566921676616E-2</v>
      </c>
      <c r="L27" s="449"/>
      <c r="M27" s="35">
        <v>1.2734375E-5</v>
      </c>
      <c r="N27" s="35">
        <v>100.92643706969999</v>
      </c>
      <c r="O27" s="35">
        <v>16.264872655000001</v>
      </c>
      <c r="P27" s="35"/>
      <c r="Q27" s="35">
        <v>9.4148215553000014</v>
      </c>
      <c r="R27" s="46">
        <v>4.5967849749592364</v>
      </c>
    </row>
    <row r="28" spans="2:18" s="43" customFormat="1" ht="12">
      <c r="B28" s="451" t="s">
        <v>938</v>
      </c>
      <c r="C28" s="35">
        <v>63.316714529999999</v>
      </c>
      <c r="D28" s="35"/>
      <c r="E28" s="449"/>
      <c r="F28" s="35">
        <v>15.489762109999999</v>
      </c>
      <c r="G28" s="35">
        <v>0.10955477000000001</v>
      </c>
      <c r="H28" s="39">
        <v>2.5427040095</v>
      </c>
      <c r="I28" s="39"/>
      <c r="J28" s="39">
        <v>2.5427040095</v>
      </c>
      <c r="K28" s="35">
        <v>1.3116774481099008E-3</v>
      </c>
      <c r="L28" s="449"/>
      <c r="M28" s="35"/>
      <c r="N28" s="35">
        <v>40.303390451900007</v>
      </c>
      <c r="O28" s="35">
        <v>5.5004387300000008</v>
      </c>
      <c r="P28" s="35"/>
      <c r="Q28" s="35">
        <v>17.512885348099999</v>
      </c>
      <c r="R28" s="46">
        <v>9.6981391329314892</v>
      </c>
    </row>
    <row r="29" spans="2:18" s="43" customFormat="1" ht="12">
      <c r="B29" s="451" t="s">
        <v>939</v>
      </c>
      <c r="C29" s="35">
        <v>1164.9164419599999</v>
      </c>
      <c r="D29" s="35"/>
      <c r="E29" s="449"/>
      <c r="F29" s="35">
        <v>422.98729019999996</v>
      </c>
      <c r="G29" s="35">
        <v>156.79831227</v>
      </c>
      <c r="H29" s="39">
        <v>78.044776337989973</v>
      </c>
      <c r="I29" s="39">
        <v>76.560071935827992</v>
      </c>
      <c r="J29" s="39">
        <v>75.126442356726969</v>
      </c>
      <c r="K29" s="35">
        <v>6.4009148797191289E-3</v>
      </c>
      <c r="L29" s="449"/>
      <c r="M29" s="35"/>
      <c r="N29" s="35">
        <v>831.57376572490011</v>
      </c>
      <c r="O29" s="35">
        <v>182.02300128999997</v>
      </c>
      <c r="P29" s="35">
        <v>3.2543128700000001</v>
      </c>
      <c r="Q29" s="35">
        <v>148.06536207510001</v>
      </c>
      <c r="R29" s="46">
        <v>5.9053139012160019</v>
      </c>
    </row>
    <row r="30" spans="2:18" s="43" customFormat="1" ht="12">
      <c r="B30" s="451" t="s">
        <v>940</v>
      </c>
      <c r="C30" s="35">
        <v>225.33132265999998</v>
      </c>
      <c r="D30" s="35"/>
      <c r="E30" s="449"/>
      <c r="F30" s="35">
        <v>106.34737395000001</v>
      </c>
      <c r="G30" s="35">
        <v>1.2797460300000001</v>
      </c>
      <c r="H30" s="39">
        <v>0.70949586754900007</v>
      </c>
      <c r="I30" s="39">
        <v>0.70949586754900007</v>
      </c>
      <c r="J30" s="39">
        <v>0.70949586754900007</v>
      </c>
      <c r="K30" s="35">
        <v>2.0579844102413736E-4</v>
      </c>
      <c r="L30" s="449"/>
      <c r="M30" s="35"/>
      <c r="N30" s="35">
        <v>185.74915440929999</v>
      </c>
      <c r="O30" s="35">
        <v>11.8972534</v>
      </c>
      <c r="P30" s="35">
        <v>0.52233081999999997</v>
      </c>
      <c r="Q30" s="35">
        <v>27.162584030700003</v>
      </c>
      <c r="R30" s="46">
        <v>5.814442151066963</v>
      </c>
    </row>
    <row r="31" spans="2:18" s="43" customFormat="1" ht="12">
      <c r="B31" s="451" t="s">
        <v>941</v>
      </c>
      <c r="C31" s="35">
        <v>445.16564482000001</v>
      </c>
      <c r="D31" s="35"/>
      <c r="E31" s="449"/>
      <c r="F31" s="35">
        <v>204.63256887</v>
      </c>
      <c r="G31" s="35">
        <v>24.261508420000002</v>
      </c>
      <c r="H31" s="39">
        <v>15.379285822818</v>
      </c>
      <c r="I31" s="39">
        <v>10.057286929880998</v>
      </c>
      <c r="J31" s="39">
        <v>15.379285822818</v>
      </c>
      <c r="K31" s="35">
        <v>9.2275845587955056E-4</v>
      </c>
      <c r="L31" s="449"/>
      <c r="M31" s="35"/>
      <c r="N31" s="35">
        <v>411.06114661409998</v>
      </c>
      <c r="O31" s="35">
        <v>14.386858759999999</v>
      </c>
      <c r="P31" s="35"/>
      <c r="Q31" s="35">
        <v>19.717639445899998</v>
      </c>
      <c r="R31" s="46">
        <v>3.7581853589262302</v>
      </c>
    </row>
    <row r="32" spans="2:18" s="43" customFormat="1" ht="12">
      <c r="B32" s="451" t="s">
        <v>942</v>
      </c>
      <c r="C32" s="35">
        <v>909.70447360000003</v>
      </c>
      <c r="D32" s="35"/>
      <c r="E32" s="449"/>
      <c r="F32" s="35">
        <v>193.93982868000001</v>
      </c>
      <c r="G32" s="35">
        <v>14.63254139</v>
      </c>
      <c r="H32" s="46">
        <v>13.359609152938999</v>
      </c>
      <c r="I32" s="46">
        <v>8.2078486956300001</v>
      </c>
      <c r="J32" s="46">
        <v>10.406707431901001</v>
      </c>
      <c r="K32" s="35">
        <v>1.8005510181013822E-3</v>
      </c>
      <c r="L32" s="449"/>
      <c r="M32" s="35"/>
      <c r="N32" s="35">
        <v>784.81683534630019</v>
      </c>
      <c r="O32" s="35">
        <v>74.617725480000004</v>
      </c>
      <c r="P32" s="35"/>
      <c r="Q32" s="35">
        <v>50.269912773700014</v>
      </c>
      <c r="R32" s="46">
        <v>4.0939566500107283</v>
      </c>
    </row>
    <row r="33" spans="2:18" s="43" customFormat="1" ht="12">
      <c r="B33" s="451" t="s">
        <v>943</v>
      </c>
      <c r="C33" s="35">
        <v>52.63859884</v>
      </c>
      <c r="D33" s="35"/>
      <c r="E33" s="449"/>
      <c r="F33" s="35">
        <v>34.955781030000004</v>
      </c>
      <c r="G33" s="35">
        <v>0.94280231999999997</v>
      </c>
      <c r="H33" s="46">
        <v>0.85431168528500001</v>
      </c>
      <c r="I33" s="46">
        <v>0.25467679059100001</v>
      </c>
      <c r="J33" s="46">
        <v>0.85431168528500001</v>
      </c>
      <c r="K33" s="35">
        <v>4.0640145889027926E-4</v>
      </c>
      <c r="L33" s="449"/>
      <c r="M33" s="35"/>
      <c r="N33" s="35">
        <v>45.008021430000007</v>
      </c>
      <c r="O33" s="35"/>
      <c r="P33" s="35">
        <v>0.88638177000000007</v>
      </c>
      <c r="Q33" s="35">
        <v>6.74419564</v>
      </c>
      <c r="R33" s="46">
        <v>6.3406297913991949</v>
      </c>
    </row>
    <row r="34" spans="2:18" s="43" customFormat="1" ht="12">
      <c r="B34" s="451" t="s">
        <v>944</v>
      </c>
      <c r="C34" s="35">
        <v>264.44623392</v>
      </c>
      <c r="D34" s="35"/>
      <c r="E34" s="449"/>
      <c r="F34" s="35">
        <v>39.779547729999997</v>
      </c>
      <c r="G34" s="35">
        <v>8.7410111500000003</v>
      </c>
      <c r="H34" s="46">
        <v>6.0376323349750001</v>
      </c>
      <c r="I34" s="46">
        <v>4.7679523287310008</v>
      </c>
      <c r="J34" s="46">
        <v>6.0376323349750001</v>
      </c>
      <c r="K34" s="35">
        <v>5.2895225746087278E-4</v>
      </c>
      <c r="L34" s="449"/>
      <c r="M34" s="35"/>
      <c r="N34" s="35">
        <v>53.337285400000006</v>
      </c>
      <c r="O34" s="35">
        <v>208.58647529000001</v>
      </c>
      <c r="P34" s="35"/>
      <c r="Q34" s="35">
        <v>2.5224732300000001</v>
      </c>
      <c r="R34" s="46">
        <v>3.7490345604995001</v>
      </c>
    </row>
    <row r="35" spans="2:18" s="43" customFormat="1" ht="12">
      <c r="B35" s="451" t="s">
        <v>945</v>
      </c>
      <c r="C35" s="35">
        <v>252.31541184</v>
      </c>
      <c r="D35" s="35"/>
      <c r="E35" s="449"/>
      <c r="F35" s="35">
        <v>109.31457797</v>
      </c>
      <c r="G35" s="35">
        <v>0.56605364000000002</v>
      </c>
      <c r="H35" s="46">
        <v>0.44375735321299997</v>
      </c>
      <c r="I35" s="46">
        <v>0.44375735321299997</v>
      </c>
      <c r="J35" s="46">
        <v>0.236520241292</v>
      </c>
      <c r="K35" s="35">
        <v>1.0791866308945972E-3</v>
      </c>
      <c r="L35" s="449"/>
      <c r="M35" s="35"/>
      <c r="N35" s="35">
        <v>206.21947715000002</v>
      </c>
      <c r="O35" s="35">
        <v>35.537813479999997</v>
      </c>
      <c r="P35" s="35"/>
      <c r="Q35" s="35">
        <v>10.558121210000001</v>
      </c>
      <c r="R35" s="46">
        <v>3.8173132472407061</v>
      </c>
    </row>
    <row r="36" spans="2:18" s="43" customFormat="1" ht="12">
      <c r="B36" s="451" t="s">
        <v>946</v>
      </c>
      <c r="C36" s="35">
        <v>110.54752206000001</v>
      </c>
      <c r="D36" s="35"/>
      <c r="E36" s="449"/>
      <c r="F36" s="35">
        <v>1.9830952099999999</v>
      </c>
      <c r="G36" s="35">
        <v>7.315403999999999E-2</v>
      </c>
      <c r="H36" s="46">
        <v>7.3298185994999987E-2</v>
      </c>
      <c r="I36" s="46">
        <v>7.3298185994999987E-2</v>
      </c>
      <c r="J36" s="46">
        <v>7.3298185994999987E-2</v>
      </c>
      <c r="K36" s="35">
        <v>5.7523004174575955E-4</v>
      </c>
      <c r="L36" s="449"/>
      <c r="M36" s="35"/>
      <c r="N36" s="35">
        <v>101.31916939</v>
      </c>
      <c r="O36" s="35">
        <v>2.9654036499999998</v>
      </c>
      <c r="P36" s="35">
        <v>0.48846930999999999</v>
      </c>
      <c r="Q36" s="35">
        <v>5.7744797100000005</v>
      </c>
      <c r="R36" s="46">
        <v>4.035408763089614</v>
      </c>
    </row>
    <row r="37" spans="2:18" s="43" customFormat="1" ht="12">
      <c r="B37" s="451" t="s">
        <v>947</v>
      </c>
      <c r="C37" s="35">
        <v>373.33838046</v>
      </c>
      <c r="D37" s="35"/>
      <c r="E37" s="449"/>
      <c r="F37" s="35">
        <v>39.941834329999999</v>
      </c>
      <c r="G37" s="35">
        <v>0.9303310600000001</v>
      </c>
      <c r="H37" s="46">
        <v>0.29222334864299998</v>
      </c>
      <c r="I37" s="46">
        <v>3.4193133946000001E-2</v>
      </c>
      <c r="J37" s="46">
        <v>0.29222334864299998</v>
      </c>
      <c r="K37" s="35">
        <v>2.3819955942222942E-3</v>
      </c>
      <c r="L37" s="449"/>
      <c r="M37" s="35"/>
      <c r="N37" s="35">
        <v>334.43860964199996</v>
      </c>
      <c r="O37" s="35">
        <v>4.6666921680000009</v>
      </c>
      <c r="P37" s="35"/>
      <c r="Q37" s="35">
        <v>34.233078649999996</v>
      </c>
      <c r="R37" s="46">
        <v>5.0213322844292509</v>
      </c>
    </row>
    <row r="38" spans="2:18" s="43" customFormat="1" ht="12">
      <c r="B38" s="450" t="s">
        <v>948</v>
      </c>
      <c r="C38" s="35">
        <v>2694.41238264</v>
      </c>
      <c r="D38" s="35"/>
      <c r="E38" s="449"/>
      <c r="F38" s="35">
        <v>81.235797449999993</v>
      </c>
      <c r="G38" s="35"/>
      <c r="H38" s="46">
        <v>0.17977852</v>
      </c>
      <c r="I38" s="46"/>
      <c r="J38" s="46">
        <v>0.17977852</v>
      </c>
      <c r="K38" s="35">
        <v>2.1173176420335289E-2</v>
      </c>
      <c r="L38" s="449"/>
      <c r="M38" s="35">
        <v>1.8830854E-5</v>
      </c>
      <c r="N38" s="35">
        <v>1187.8132013917002</v>
      </c>
      <c r="O38" s="35">
        <v>270.86235796220001</v>
      </c>
      <c r="P38" s="35">
        <v>551.86025880979992</v>
      </c>
      <c r="Q38" s="35">
        <v>683.8765644762999</v>
      </c>
      <c r="R38" s="46">
        <v>15.179619959367963</v>
      </c>
    </row>
    <row r="39" spans="2:18" s="43" customFormat="1" ht="12.75" customHeight="1">
      <c r="B39" s="452" t="s">
        <v>949</v>
      </c>
      <c r="C39" s="35">
        <v>439.46376723000003</v>
      </c>
      <c r="D39" s="35"/>
      <c r="E39" s="449"/>
      <c r="F39" s="35">
        <v>6.3226065700000005</v>
      </c>
      <c r="G39" s="35"/>
      <c r="H39" s="46">
        <v>0.17977852</v>
      </c>
      <c r="I39" s="46"/>
      <c r="J39" s="46">
        <v>0.17977852</v>
      </c>
      <c r="K39" s="35">
        <v>1.0550073889261845E-2</v>
      </c>
      <c r="L39" s="449"/>
      <c r="M39" s="35">
        <v>1.0876775000000001E-5</v>
      </c>
      <c r="N39" s="35">
        <v>70.148540406899997</v>
      </c>
      <c r="O39" s="35">
        <v>63.302050000000001</v>
      </c>
      <c r="P39" s="35">
        <v>137.90025512470001</v>
      </c>
      <c r="Q39" s="35">
        <v>168.11292169839999</v>
      </c>
      <c r="R39" s="46">
        <v>21.273666276017671</v>
      </c>
    </row>
    <row r="40" spans="2:18" s="43" customFormat="1" ht="12.75" customHeight="1">
      <c r="B40" s="452" t="s">
        <v>950</v>
      </c>
      <c r="C40" s="35">
        <v>543.14768526</v>
      </c>
      <c r="D40" s="35"/>
      <c r="E40" s="449"/>
      <c r="F40" s="35">
        <v>62.40726231</v>
      </c>
      <c r="G40" s="35"/>
      <c r="H40" s="46"/>
      <c r="I40" s="46"/>
      <c r="J40" s="46"/>
      <c r="K40" s="35">
        <v>1.5234585872823012E-4</v>
      </c>
      <c r="L40" s="449"/>
      <c r="M40" s="35"/>
      <c r="N40" s="35">
        <v>328.10671394000002</v>
      </c>
      <c r="O40" s="35">
        <v>101.1977222897</v>
      </c>
      <c r="P40" s="35">
        <v>40.557475233699996</v>
      </c>
      <c r="Q40" s="35">
        <v>73.285773796599997</v>
      </c>
      <c r="R40" s="46">
        <v>7.2644463555304792</v>
      </c>
    </row>
    <row r="41" spans="2:18" s="43" customFormat="1" ht="12.75" customHeight="1">
      <c r="B41" s="452" t="s">
        <v>951</v>
      </c>
      <c r="C41" s="35">
        <v>463.89469385000001</v>
      </c>
      <c r="D41" s="35"/>
      <c r="E41" s="449"/>
      <c r="F41" s="35">
        <v>12.50592857</v>
      </c>
      <c r="G41" s="35"/>
      <c r="H41" s="46"/>
      <c r="I41" s="46"/>
      <c r="J41" s="46"/>
      <c r="K41" s="35">
        <v>4.8935303244594186E-3</v>
      </c>
      <c r="L41" s="449"/>
      <c r="M41" s="35"/>
      <c r="N41" s="35">
        <v>304.02745749220009</v>
      </c>
      <c r="O41" s="35">
        <v>84.296351610000002</v>
      </c>
      <c r="P41" s="35">
        <v>36.837478390000001</v>
      </c>
      <c r="Q41" s="35">
        <v>38.733406357800007</v>
      </c>
      <c r="R41" s="46">
        <v>6.075748459508052</v>
      </c>
    </row>
    <row r="42" spans="2:18" s="43" customFormat="1" ht="12.75" customHeight="1">
      <c r="B42" s="452" t="s">
        <v>952</v>
      </c>
      <c r="C42" s="35">
        <v>1247.9062363</v>
      </c>
      <c r="D42" s="35"/>
      <c r="E42" s="449"/>
      <c r="F42" s="35">
        <v>0</v>
      </c>
      <c r="G42" s="35"/>
      <c r="H42" s="46"/>
      <c r="I42" s="46"/>
      <c r="J42" s="46"/>
      <c r="K42" s="35">
        <v>5.5772263478857942E-3</v>
      </c>
      <c r="L42" s="449"/>
      <c r="M42" s="35">
        <v>7.9540789999999998E-6</v>
      </c>
      <c r="N42" s="35">
        <v>485.53048955259999</v>
      </c>
      <c r="O42" s="35">
        <v>22.066234062500001</v>
      </c>
      <c r="P42" s="35">
        <v>336.56505006139997</v>
      </c>
      <c r="Q42" s="35">
        <v>403.74446262349994</v>
      </c>
      <c r="R42" s="46">
        <v>19.862851104178652</v>
      </c>
    </row>
    <row r="43" spans="2:18" s="43" customFormat="1" ht="12.75" customHeight="1">
      <c r="B43" s="450" t="s">
        <v>953</v>
      </c>
      <c r="C43" s="35">
        <v>662.2354577000001</v>
      </c>
      <c r="D43" s="35"/>
      <c r="E43" s="449"/>
      <c r="F43" s="35">
        <v>3.3164166499999999</v>
      </c>
      <c r="G43" s="35">
        <v>2.2749988999999999</v>
      </c>
      <c r="H43" s="46">
        <v>3.6259390399149996</v>
      </c>
      <c r="I43" s="46"/>
      <c r="J43" s="46">
        <v>3.6259390399149996</v>
      </c>
      <c r="K43" s="35">
        <v>1.2304747734331805E-2</v>
      </c>
      <c r="L43" s="449"/>
      <c r="M43" s="35">
        <v>1.2713597999999999E-5</v>
      </c>
      <c r="N43" s="35">
        <v>274.94435697229989</v>
      </c>
      <c r="O43" s="35">
        <v>87.649558975600002</v>
      </c>
      <c r="P43" s="35">
        <v>239.25281020719999</v>
      </c>
      <c r="Q43" s="35">
        <v>60.388731544900004</v>
      </c>
      <c r="R43" s="46">
        <v>13.209481499127044</v>
      </c>
    </row>
    <row r="44" spans="2:18" s="43" customFormat="1" ht="12.75" customHeight="1">
      <c r="B44" s="450" t="s">
        <v>954</v>
      </c>
      <c r="C44" s="35">
        <v>3370.8936425100001</v>
      </c>
      <c r="D44" s="35"/>
      <c r="E44" s="449"/>
      <c r="F44" s="35">
        <v>364.12261401000001</v>
      </c>
      <c r="G44" s="35">
        <v>58.541909449999999</v>
      </c>
      <c r="H44" s="46">
        <v>128.03912842972798</v>
      </c>
      <c r="I44" s="46">
        <v>32.949028239060006</v>
      </c>
      <c r="J44" s="46">
        <v>125.24690708494299</v>
      </c>
      <c r="K44" s="35">
        <v>9.6865118810441714E-2</v>
      </c>
      <c r="L44" s="449"/>
      <c r="M44" s="35"/>
      <c r="N44" s="35">
        <v>2201.9090463415005</v>
      </c>
      <c r="O44" s="35">
        <v>372.29961716000008</v>
      </c>
      <c r="P44" s="35">
        <v>3.6705056699999998</v>
      </c>
      <c r="Q44" s="35">
        <v>793.0144733384999</v>
      </c>
      <c r="R44" s="46">
        <v>8.6939794290865979</v>
      </c>
    </row>
    <row r="45" spans="2:18" s="43" customFormat="1" ht="12.75" customHeight="1">
      <c r="B45" s="452" t="s">
        <v>955</v>
      </c>
      <c r="C45" s="35">
        <v>1419.7585977599999</v>
      </c>
      <c r="D45" s="35"/>
      <c r="E45" s="449"/>
      <c r="F45" s="35">
        <v>96.065686939999992</v>
      </c>
      <c r="G45" s="35">
        <v>38.26902363</v>
      </c>
      <c r="H45" s="46">
        <v>32.479006657567005</v>
      </c>
      <c r="I45" s="46">
        <v>25.545831787132006</v>
      </c>
      <c r="J45" s="46">
        <v>32.479006657567005</v>
      </c>
      <c r="K45" s="35">
        <v>3.559579901036871E-2</v>
      </c>
      <c r="L45" s="449"/>
      <c r="M45" s="35"/>
      <c r="N45" s="35">
        <v>911.88171690159993</v>
      </c>
      <c r="O45" s="35">
        <v>28.654039210000001</v>
      </c>
      <c r="P45" s="35"/>
      <c r="Q45" s="35">
        <v>479.22284164839994</v>
      </c>
      <c r="R45" s="46">
        <v>11.648127339647372</v>
      </c>
    </row>
    <row r="46" spans="2:18" s="43" customFormat="1" ht="12.75" customHeight="1">
      <c r="B46" s="452" t="s">
        <v>956</v>
      </c>
      <c r="C46" s="35">
        <v>678.72972598000001</v>
      </c>
      <c r="D46" s="35"/>
      <c r="E46" s="449"/>
      <c r="F46" s="35">
        <v>8.3911397100000009</v>
      </c>
      <c r="G46" s="35"/>
      <c r="H46" s="46"/>
      <c r="I46" s="46"/>
      <c r="J46" s="46"/>
      <c r="K46" s="35">
        <v>1.9089052765090844E-2</v>
      </c>
      <c r="L46" s="449"/>
      <c r="M46" s="35"/>
      <c r="N46" s="35">
        <v>604.48135906999994</v>
      </c>
      <c r="O46" s="35">
        <v>20.140391770000004</v>
      </c>
      <c r="P46" s="35"/>
      <c r="Q46" s="35">
        <v>54.107975140000001</v>
      </c>
      <c r="R46" s="46">
        <v>4.7011533426662959</v>
      </c>
    </row>
    <row r="47" spans="2:18" s="43" customFormat="1" ht="12.75" customHeight="1">
      <c r="B47" s="452" t="s">
        <v>957</v>
      </c>
      <c r="C47" s="35">
        <v>1272.4053187699999</v>
      </c>
      <c r="D47" s="35"/>
      <c r="E47" s="449"/>
      <c r="F47" s="35">
        <v>259.66578736000002</v>
      </c>
      <c r="G47" s="35">
        <v>20.272885819999999</v>
      </c>
      <c r="H47" s="46">
        <v>95.560121772160969</v>
      </c>
      <c r="I47" s="46">
        <v>7.4031964519280002</v>
      </c>
      <c r="J47" s="46">
        <v>92.767900427375992</v>
      </c>
      <c r="K47" s="35">
        <v>4.2180267034982163E-2</v>
      </c>
      <c r="L47" s="449"/>
      <c r="M47" s="35"/>
      <c r="N47" s="35">
        <v>685.5459703699006</v>
      </c>
      <c r="O47" s="35">
        <v>323.50518618000007</v>
      </c>
      <c r="P47" s="35">
        <v>3.6705056699999998</v>
      </c>
      <c r="Q47" s="35">
        <v>259.68365655009995</v>
      </c>
      <c r="R47" s="46">
        <v>7.5275844779980448</v>
      </c>
    </row>
    <row r="48" spans="2:18" s="43" customFormat="1" ht="12.75" customHeight="1">
      <c r="B48" s="450" t="s">
        <v>958</v>
      </c>
      <c r="C48" s="35">
        <v>16003.50021656</v>
      </c>
      <c r="D48" s="35"/>
      <c r="E48" s="449"/>
      <c r="F48" s="35">
        <v>1849.16067651</v>
      </c>
      <c r="G48" s="35">
        <v>188.60427540999999</v>
      </c>
      <c r="H48" s="46">
        <v>312.71381869819703</v>
      </c>
      <c r="I48" s="46">
        <v>52.241503179100981</v>
      </c>
      <c r="J48" s="46">
        <v>303.90511517258312</v>
      </c>
      <c r="K48" s="35">
        <v>3.4570604643776211E-2</v>
      </c>
      <c r="L48" s="449"/>
      <c r="M48" s="35"/>
      <c r="N48" s="35">
        <v>12181.017665082418</v>
      </c>
      <c r="O48" s="35">
        <v>615.13340305220015</v>
      </c>
      <c r="P48" s="35">
        <v>33.001580930000003</v>
      </c>
      <c r="Q48" s="35">
        <v>3174.3475674953975</v>
      </c>
      <c r="R48" s="46">
        <v>7.885831249563962</v>
      </c>
    </row>
    <row r="49" spans="2:18" s="43" customFormat="1" ht="12.75" customHeight="1">
      <c r="B49" s="450" t="s">
        <v>959</v>
      </c>
      <c r="C49" s="35">
        <v>2482.0821951599996</v>
      </c>
      <c r="D49" s="35"/>
      <c r="E49" s="449"/>
      <c r="F49" s="35">
        <v>148.60945323999999</v>
      </c>
      <c r="G49" s="35">
        <v>25.24229755</v>
      </c>
      <c r="H49" s="46">
        <v>10.851495143562001</v>
      </c>
      <c r="I49" s="46">
        <v>6.0735220492630004</v>
      </c>
      <c r="J49" s="46">
        <v>10.851495143562001</v>
      </c>
      <c r="K49" s="35">
        <v>0.16554712812424904</v>
      </c>
      <c r="L49" s="449"/>
      <c r="M49" s="35">
        <v>4.4150700000000001E-7</v>
      </c>
      <c r="N49" s="35">
        <v>1287.7516627766004</v>
      </c>
      <c r="O49" s="35">
        <v>836.93016354119993</v>
      </c>
      <c r="P49" s="35">
        <v>7.46745152</v>
      </c>
      <c r="Q49" s="35">
        <v>349.93291732220007</v>
      </c>
      <c r="R49" s="46">
        <v>6.218701281037176</v>
      </c>
    </row>
    <row r="50" spans="2:18" s="43" customFormat="1" ht="12.75" customHeight="1">
      <c r="B50" s="452" t="s">
        <v>960</v>
      </c>
      <c r="C50" s="35">
        <v>975.46320715999991</v>
      </c>
      <c r="D50" s="35"/>
      <c r="E50" s="449"/>
      <c r="F50" s="35">
        <v>109.43458991</v>
      </c>
      <c r="G50" s="35">
        <v>20.025903280000001</v>
      </c>
      <c r="H50" s="46">
        <v>10.000736275061001</v>
      </c>
      <c r="I50" s="46">
        <v>5.9608695787380004</v>
      </c>
      <c r="J50" s="46">
        <v>10.000736275061001</v>
      </c>
      <c r="K50" s="35">
        <v>0.13262238882917957</v>
      </c>
      <c r="L50" s="449"/>
      <c r="M50" s="35">
        <v>1.3487E-8</v>
      </c>
      <c r="N50" s="35">
        <v>732.47695178000038</v>
      </c>
      <c r="O50" s="35">
        <v>120.94399965000001</v>
      </c>
      <c r="P50" s="35">
        <v>1.3915511599999999</v>
      </c>
      <c r="Q50" s="35">
        <v>120.65070457</v>
      </c>
      <c r="R50" s="46">
        <v>5.8251831820054019</v>
      </c>
    </row>
    <row r="51" spans="2:18" s="43" customFormat="1" ht="12.75" customHeight="1">
      <c r="B51" s="452" t="s">
        <v>961</v>
      </c>
      <c r="C51" s="35">
        <v>458.83958072000001</v>
      </c>
      <c r="D51" s="35"/>
      <c r="E51" s="449"/>
      <c r="F51" s="35"/>
      <c r="G51" s="35"/>
      <c r="H51" s="46"/>
      <c r="I51" s="46"/>
      <c r="J51" s="46"/>
      <c r="K51" s="35">
        <v>5.7847288448818089E-3</v>
      </c>
      <c r="L51" s="449"/>
      <c r="M51" s="35"/>
      <c r="N51" s="35">
        <v>1.36831857</v>
      </c>
      <c r="O51" s="35">
        <v>457.42768765</v>
      </c>
      <c r="P51" s="35"/>
      <c r="Q51" s="35">
        <v>4.3574500000000002E-2</v>
      </c>
      <c r="R51" s="46">
        <v>3.7493816568516003</v>
      </c>
    </row>
    <row r="52" spans="2:18" s="43" customFormat="1" ht="12.75" customHeight="1">
      <c r="B52" s="452" t="s">
        <v>962</v>
      </c>
      <c r="C52" s="35">
        <v>253.22716811000001</v>
      </c>
      <c r="D52" s="35"/>
      <c r="E52" s="449"/>
      <c r="F52" s="35"/>
      <c r="G52" s="35"/>
      <c r="H52" s="46">
        <v>0.54766081000000011</v>
      </c>
      <c r="I52" s="46"/>
      <c r="J52" s="46">
        <v>0.54766081000000011</v>
      </c>
      <c r="K52" s="35">
        <v>2.4162249227429072E-2</v>
      </c>
      <c r="L52" s="449"/>
      <c r="M52" s="35">
        <v>4.2801999999999999E-7</v>
      </c>
      <c r="N52" s="35">
        <v>217.49118819999998</v>
      </c>
      <c r="O52" s="35">
        <v>33.75</v>
      </c>
      <c r="P52" s="35"/>
      <c r="Q52" s="35">
        <v>1.9859799100000002</v>
      </c>
      <c r="R52" s="46">
        <v>2.9843223188812167</v>
      </c>
    </row>
    <row r="53" spans="2:18" s="43" customFormat="1" ht="12.75" customHeight="1">
      <c r="B53" s="452" t="s">
        <v>963</v>
      </c>
      <c r="C53" s="35">
        <v>706.43159204999995</v>
      </c>
      <c r="D53" s="35"/>
      <c r="E53" s="449"/>
      <c r="F53" s="35">
        <v>36.527003020000002</v>
      </c>
      <c r="G53" s="35">
        <v>5.1605513200000006</v>
      </c>
      <c r="H53" s="46">
        <v>0.11265247052499999</v>
      </c>
      <c r="I53" s="46">
        <v>0.11265247052499999</v>
      </c>
      <c r="J53" s="46">
        <v>0.11265247052499999</v>
      </c>
      <c r="K53" s="35">
        <v>1.8761092806083405E-3</v>
      </c>
      <c r="L53" s="449"/>
      <c r="M53" s="35"/>
      <c r="N53" s="35">
        <v>251.36529983659997</v>
      </c>
      <c r="O53" s="35">
        <v>224.8084762412</v>
      </c>
      <c r="P53" s="35">
        <v>6.0759003600000003</v>
      </c>
      <c r="Q53" s="35">
        <v>224.18191561220004</v>
      </c>
      <c r="R53" s="46">
        <v>9.869678389712055</v>
      </c>
    </row>
    <row r="54" spans="2:18" s="43" customFormat="1" ht="12.75" customHeight="1">
      <c r="B54" s="452" t="s">
        <v>964</v>
      </c>
      <c r="C54" s="35">
        <v>88.120647120000001</v>
      </c>
      <c r="D54" s="35"/>
      <c r="E54" s="449"/>
      <c r="F54" s="35">
        <v>2.64786031</v>
      </c>
      <c r="G54" s="35">
        <v>5.5842949999999995E-2</v>
      </c>
      <c r="H54" s="46">
        <v>0.19044558797599997</v>
      </c>
      <c r="I54" s="46"/>
      <c r="J54" s="46">
        <v>0.19044558797599997</v>
      </c>
      <c r="K54" s="35">
        <v>1.1016519421502566E-3</v>
      </c>
      <c r="L54" s="449"/>
      <c r="M54" s="35"/>
      <c r="N54" s="35">
        <v>85.04990438999998</v>
      </c>
      <c r="O54" s="35"/>
      <c r="P54" s="35"/>
      <c r="Q54" s="35">
        <v>3.0707427300000005</v>
      </c>
      <c r="R54" s="46">
        <v>3.4582932926037735</v>
      </c>
    </row>
    <row r="55" spans="2:18" s="43" customFormat="1" ht="12.75" customHeight="1">
      <c r="B55" s="453" t="s">
        <v>965</v>
      </c>
      <c r="C55" s="35">
        <v>303.18853352999997</v>
      </c>
      <c r="D55" s="35"/>
      <c r="E55" s="449"/>
      <c r="F55" s="35">
        <v>20.87065389</v>
      </c>
      <c r="G55" s="35">
        <v>44.331313560000005</v>
      </c>
      <c r="H55" s="46">
        <v>59.209558295914</v>
      </c>
      <c r="I55" s="46">
        <v>0.36605382762400002</v>
      </c>
      <c r="J55" s="46">
        <v>58.863356586990001</v>
      </c>
      <c r="K55" s="35">
        <v>2.1649822546483512E-3</v>
      </c>
      <c r="L55" s="449"/>
      <c r="M55" s="35"/>
      <c r="N55" s="35">
        <v>229.65481707999996</v>
      </c>
      <c r="O55" s="35">
        <v>19.433857669999998</v>
      </c>
      <c r="P55" s="35">
        <v>0.25997945</v>
      </c>
      <c r="Q55" s="35">
        <v>53.839879329999995</v>
      </c>
      <c r="R55" s="46">
        <v>7.2557685437871164</v>
      </c>
    </row>
    <row r="56" spans="2:18" s="43" customFormat="1" ht="12.75" customHeight="1">
      <c r="B56" s="450" t="s">
        <v>966</v>
      </c>
      <c r="C56" s="35">
        <v>6733.6361594199998</v>
      </c>
      <c r="D56" s="35"/>
      <c r="E56" s="449"/>
      <c r="F56" s="35">
        <v>344.23689652999997</v>
      </c>
      <c r="G56" s="35">
        <v>73.2445989</v>
      </c>
      <c r="H56" s="46">
        <v>34.539717810381994</v>
      </c>
      <c r="I56" s="46">
        <v>14.550314546274</v>
      </c>
      <c r="J56" s="46">
        <v>30.949759082095003</v>
      </c>
      <c r="K56" s="35">
        <v>8.2875286164712169E-4</v>
      </c>
      <c r="L56" s="449"/>
      <c r="M56" s="35"/>
      <c r="N56" s="35">
        <v>4970.705409101397</v>
      </c>
      <c r="O56" s="35">
        <v>581.52309388560025</v>
      </c>
      <c r="P56" s="35">
        <v>193.73180445000003</v>
      </c>
      <c r="Q56" s="35">
        <v>987.67585198300071</v>
      </c>
      <c r="R56" s="46">
        <v>6.9262012015669523</v>
      </c>
    </row>
    <row r="57" spans="2:18" s="43" customFormat="1" ht="21" customHeight="1">
      <c r="B57" s="454" t="s">
        <v>967</v>
      </c>
      <c r="C57" s="35"/>
      <c r="D57" s="35"/>
      <c r="E57" s="449"/>
      <c r="F57" s="35"/>
      <c r="G57" s="35"/>
      <c r="H57" s="46"/>
      <c r="I57" s="46"/>
      <c r="J57" s="46"/>
      <c r="K57" s="35"/>
      <c r="L57" s="449"/>
      <c r="M57" s="35"/>
      <c r="N57" s="35"/>
      <c r="O57" s="35"/>
      <c r="P57" s="35"/>
      <c r="Q57" s="35"/>
      <c r="R57" s="46"/>
    </row>
    <row r="58" spans="2:18" s="43" customFormat="1" ht="12">
      <c r="B58" s="453" t="s">
        <v>968</v>
      </c>
      <c r="C58" s="35">
        <v>7837.1062457700009</v>
      </c>
      <c r="D58" s="35"/>
      <c r="E58" s="449"/>
      <c r="F58" s="35">
        <v>901.99942124000006</v>
      </c>
      <c r="G58" s="35">
        <v>59.378698440000001</v>
      </c>
      <c r="H58" s="46">
        <v>44.879972222713</v>
      </c>
      <c r="I58" s="46">
        <v>12.879423990890999</v>
      </c>
      <c r="J58" s="46">
        <v>41.090971473792003</v>
      </c>
      <c r="K58" s="35">
        <v>8.9574656501228464E-2</v>
      </c>
      <c r="L58" s="449"/>
      <c r="M58" s="35">
        <v>2.0485820000000001E-6</v>
      </c>
      <c r="N58" s="35">
        <v>4579.5935596137961</v>
      </c>
      <c r="O58" s="35">
        <v>280.50066713000001</v>
      </c>
      <c r="P58" s="35">
        <v>10.63371459</v>
      </c>
      <c r="Q58" s="35">
        <v>2966.3783044362021</v>
      </c>
      <c r="R58" s="46">
        <v>12.668549807942552</v>
      </c>
    </row>
    <row r="59" spans="2:18" s="43" customFormat="1" ht="12">
      <c r="B59" s="455" t="s">
        <v>969</v>
      </c>
      <c r="C59" s="35">
        <v>10349.6621946</v>
      </c>
      <c r="D59" s="35"/>
      <c r="E59" s="449"/>
      <c r="F59" s="35">
        <v>811.08150664999994</v>
      </c>
      <c r="G59" s="35">
        <v>93.071351400000012</v>
      </c>
      <c r="H59" s="46">
        <v>89.907734484493986</v>
      </c>
      <c r="I59" s="46">
        <v>26.602660463956997</v>
      </c>
      <c r="J59" s="46">
        <v>83.523658994365974</v>
      </c>
      <c r="K59" s="35">
        <v>4.0321839823812378E-2</v>
      </c>
      <c r="L59" s="449"/>
      <c r="M59" s="35">
        <v>7.3963299999999994E-7</v>
      </c>
      <c r="N59" s="35">
        <v>6393.2814582018918</v>
      </c>
      <c r="O59" s="35">
        <v>725.36243431080004</v>
      </c>
      <c r="P59" s="35">
        <v>394.76607454169999</v>
      </c>
      <c r="Q59" s="35">
        <v>2836.2522275455995</v>
      </c>
      <c r="R59" s="46">
        <v>10.527130899966389</v>
      </c>
    </row>
    <row r="60" spans="2:18" s="43" customFormat="1" thickBot="1">
      <c r="B60" s="456" t="s">
        <v>970</v>
      </c>
      <c r="C60" s="41">
        <v>61536.28510908001</v>
      </c>
      <c r="D60" s="457"/>
      <c r="E60" s="458"/>
      <c r="F60" s="41">
        <v>6487.6947679900004</v>
      </c>
      <c r="G60" s="41">
        <v>974.25956741000005</v>
      </c>
      <c r="H60" s="41">
        <v>1022.3358618590969</v>
      </c>
      <c r="I60" s="41">
        <v>347.27014312084293</v>
      </c>
      <c r="J60" s="41">
        <v>962.89331705517816</v>
      </c>
      <c r="K60" s="41">
        <v>0.62199925342486428</v>
      </c>
      <c r="L60" s="458"/>
      <c r="M60" s="41">
        <v>4.7508548999999995E-5</v>
      </c>
      <c r="N60" s="41">
        <v>40233.172317018507</v>
      </c>
      <c r="O60" s="41">
        <v>5761.1509810754014</v>
      </c>
      <c r="P60" s="41">
        <v>1550.8536596667002</v>
      </c>
      <c r="Q60" s="41">
        <v>13991.1081513194</v>
      </c>
      <c r="R60" s="459">
        <v>9.0942784968003902</v>
      </c>
    </row>
    <row r="61" spans="2:18" s="43" customFormat="1" ht="12"/>
    <row r="62" spans="2:18" s="43" customFormat="1" ht="12"/>
    <row r="63" spans="2:18" s="43" customFormat="1" ht="12">
      <c r="B63" s="589" t="s">
        <v>971</v>
      </c>
      <c r="C63" s="589"/>
      <c r="D63" s="589"/>
      <c r="E63" s="460"/>
      <c r="F63" s="460"/>
      <c r="G63" s="460"/>
    </row>
    <row r="64" spans="2:18">
      <c r="B64" s="460"/>
      <c r="C64" s="358"/>
      <c r="D64" s="358"/>
      <c r="E64" s="358"/>
      <c r="F64" s="358"/>
      <c r="G64" s="358"/>
      <c r="H64" s="358"/>
      <c r="I64" s="358"/>
      <c r="J64" s="358"/>
      <c r="K64" s="358"/>
      <c r="L64" s="358"/>
      <c r="M64" s="358"/>
      <c r="N64" s="358"/>
      <c r="O64" s="358"/>
      <c r="P64" s="358"/>
      <c r="Q64" s="358"/>
      <c r="R64" s="358"/>
    </row>
    <row r="65" spans="2:18" ht="27" customHeight="1">
      <c r="B65" s="589" t="s">
        <v>972</v>
      </c>
      <c r="C65" s="589"/>
      <c r="D65" s="589"/>
      <c r="E65" s="358"/>
      <c r="F65" s="358"/>
      <c r="G65" s="358"/>
      <c r="H65" s="358"/>
      <c r="I65" s="358"/>
      <c r="J65" s="358"/>
      <c r="K65" s="358"/>
      <c r="L65" s="358"/>
      <c r="M65" s="358"/>
      <c r="N65" s="358"/>
      <c r="O65" s="358"/>
      <c r="P65" s="358"/>
      <c r="Q65" s="358"/>
      <c r="R65" s="358"/>
    </row>
    <row r="66" spans="2:18">
      <c r="B66" s="461"/>
      <c r="C66" s="358"/>
      <c r="D66" s="358"/>
      <c r="E66" s="358"/>
      <c r="F66" s="358"/>
      <c r="G66" s="358"/>
      <c r="H66" s="358"/>
      <c r="I66" s="358"/>
      <c r="J66" s="358"/>
      <c r="K66" s="358"/>
      <c r="L66" s="358"/>
      <c r="M66" s="358"/>
      <c r="N66" s="358"/>
      <c r="O66" s="358"/>
      <c r="P66" s="358"/>
      <c r="Q66" s="358"/>
      <c r="R66" s="358"/>
    </row>
    <row r="67" spans="2:18" ht="39" customHeight="1">
      <c r="B67" s="589" t="s">
        <v>973</v>
      </c>
      <c r="C67" s="589"/>
      <c r="D67" s="589"/>
      <c r="E67" s="358"/>
      <c r="F67" s="358"/>
      <c r="G67" s="358"/>
      <c r="H67" s="358"/>
      <c r="I67" s="358"/>
      <c r="J67" s="358"/>
      <c r="K67" s="358"/>
      <c r="L67" s="358"/>
      <c r="M67" s="358"/>
      <c r="N67" s="358"/>
      <c r="O67" s="358"/>
      <c r="P67" s="358"/>
      <c r="Q67" s="358"/>
      <c r="R67" s="358"/>
    </row>
    <row r="68" spans="2:18">
      <c r="B68" s="461"/>
      <c r="C68" s="358"/>
      <c r="D68" s="358"/>
      <c r="E68" s="358"/>
      <c r="F68" s="358"/>
      <c r="G68" s="358"/>
      <c r="H68" s="358"/>
      <c r="I68" s="358"/>
      <c r="J68" s="358"/>
      <c r="K68" s="358"/>
      <c r="L68" s="358"/>
      <c r="M68" s="358"/>
      <c r="N68" s="358"/>
      <c r="O68" s="358"/>
      <c r="P68" s="358"/>
      <c r="Q68" s="358"/>
      <c r="R68" s="358"/>
    </row>
    <row r="69" spans="2:18" ht="62.25" customHeight="1">
      <c r="B69" s="589" t="s">
        <v>1094</v>
      </c>
      <c r="C69" s="589"/>
      <c r="D69" s="589"/>
      <c r="E69" s="358"/>
      <c r="F69" s="358"/>
      <c r="G69" s="358"/>
      <c r="H69" s="358"/>
      <c r="I69" s="358"/>
      <c r="J69" s="358"/>
      <c r="K69" s="358"/>
      <c r="L69" s="358"/>
      <c r="M69" s="358"/>
      <c r="N69" s="358"/>
      <c r="O69" s="358"/>
      <c r="P69" s="358"/>
      <c r="Q69" s="358"/>
      <c r="R69" s="358"/>
    </row>
    <row r="70" spans="2:18">
      <c r="B70" s="460"/>
      <c r="C70" s="358"/>
      <c r="D70" s="358"/>
      <c r="E70" s="358"/>
      <c r="F70" s="358"/>
      <c r="G70" s="358"/>
      <c r="H70" s="358"/>
      <c r="I70" s="358"/>
      <c r="J70" s="358"/>
      <c r="K70" s="358"/>
      <c r="L70" s="358"/>
      <c r="M70" s="358"/>
      <c r="N70" s="358"/>
      <c r="O70" s="358"/>
      <c r="P70" s="358"/>
      <c r="Q70" s="358"/>
      <c r="R70" s="358"/>
    </row>
    <row r="71" spans="2:18">
      <c r="B71" s="460"/>
      <c r="C71" s="358"/>
      <c r="D71" s="358"/>
      <c r="E71" s="358"/>
      <c r="F71" s="358"/>
      <c r="G71" s="358"/>
      <c r="H71" s="358"/>
      <c r="I71" s="358"/>
      <c r="J71" s="358"/>
      <c r="K71" s="358"/>
      <c r="L71" s="358"/>
      <c r="M71" s="358"/>
      <c r="N71" s="358"/>
      <c r="O71" s="358"/>
      <c r="P71" s="358"/>
      <c r="Q71" s="358"/>
      <c r="R71" s="358"/>
    </row>
    <row r="72" spans="2:18">
      <c r="B72" s="460"/>
      <c r="C72" s="358"/>
      <c r="D72" s="358"/>
      <c r="E72" s="358"/>
      <c r="F72" s="358"/>
      <c r="G72" s="358"/>
      <c r="H72" s="358"/>
      <c r="I72" s="358"/>
      <c r="J72" s="358"/>
      <c r="K72" s="358"/>
      <c r="L72" s="358"/>
      <c r="M72" s="358"/>
      <c r="N72" s="358"/>
      <c r="O72" s="358"/>
      <c r="P72" s="358"/>
      <c r="Q72" s="358"/>
      <c r="R72" s="358"/>
    </row>
    <row r="73" spans="2:18">
      <c r="B73" s="460"/>
    </row>
    <row r="74" spans="2:18">
      <c r="B74" s="460"/>
    </row>
    <row r="75" spans="2:18">
      <c r="B75" s="460"/>
    </row>
    <row r="76" spans="2:18">
      <c r="B76" s="460"/>
    </row>
    <row r="77" spans="2:18">
      <c r="B77" s="460"/>
    </row>
    <row r="78" spans="2:18">
      <c r="B78" s="460"/>
    </row>
    <row r="79" spans="2:18">
      <c r="B79" s="460"/>
    </row>
    <row r="80" spans="2:18">
      <c r="B80" s="460"/>
    </row>
    <row r="81" spans="2:2">
      <c r="B81" s="460"/>
    </row>
  </sheetData>
  <mergeCells count="14">
    <mergeCell ref="B67:D67"/>
    <mergeCell ref="B69:D69"/>
    <mergeCell ref="O3:O4"/>
    <mergeCell ref="P3:P4"/>
    <mergeCell ref="Q3:Q4"/>
    <mergeCell ref="R3:R4"/>
    <mergeCell ref="B63:D63"/>
    <mergeCell ref="B65:D65"/>
    <mergeCell ref="B2:I2"/>
    <mergeCell ref="C3:G3"/>
    <mergeCell ref="H3:J3"/>
    <mergeCell ref="K3:L3"/>
    <mergeCell ref="M3:M4"/>
    <mergeCell ref="N3:N4"/>
  </mergeCell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BC66B-6B21-460F-B74F-7278825C3099}">
  <dimension ref="A1:U64"/>
  <sheetViews>
    <sheetView workbookViewId="0">
      <selection activeCell="F22" sqref="F22:F23"/>
    </sheetView>
  </sheetViews>
  <sheetFormatPr defaultColWidth="9.140625" defaultRowHeight="12.75"/>
  <cols>
    <col min="1" max="1" width="3.7109375" style="1" customWidth="1"/>
    <col min="2" max="2" width="67.42578125" style="1" customWidth="1"/>
    <col min="3" max="3" width="13.7109375" style="1" customWidth="1"/>
    <col min="4" max="9" width="10.5703125" style="1" customWidth="1"/>
    <col min="10" max="16" width="9.42578125" style="1" customWidth="1"/>
    <col min="17" max="17" width="13.28515625" style="1" customWidth="1"/>
    <col min="18" max="18" width="22.7109375" style="1" customWidth="1"/>
    <col min="19" max="16384" width="9.140625" style="1"/>
  </cols>
  <sheetData>
    <row r="1" spans="1:20" ht="21" customHeight="1">
      <c r="A1" s="437"/>
    </row>
    <row r="2" spans="1:20" ht="48" customHeight="1">
      <c r="B2" s="587" t="s">
        <v>974</v>
      </c>
      <c r="C2" s="587"/>
      <c r="D2" s="587"/>
      <c r="E2" s="587"/>
      <c r="F2" s="587"/>
      <c r="G2" s="587"/>
      <c r="H2" s="587"/>
      <c r="I2" s="587"/>
      <c r="J2" s="587"/>
      <c r="K2" s="587"/>
      <c r="L2" s="587"/>
      <c r="M2" s="587"/>
    </row>
    <row r="3" spans="1:20" s="43" customFormat="1" ht="12">
      <c r="A3" s="245"/>
      <c r="B3" s="462"/>
      <c r="C3" s="592" t="s">
        <v>975</v>
      </c>
      <c r="D3" s="590"/>
      <c r="E3" s="590"/>
      <c r="F3" s="590"/>
      <c r="G3" s="590"/>
      <c r="H3" s="590"/>
      <c r="I3" s="590"/>
      <c r="J3" s="590"/>
      <c r="K3" s="590"/>
      <c r="L3" s="590"/>
      <c r="M3" s="590"/>
      <c r="N3" s="590"/>
      <c r="O3" s="590"/>
      <c r="P3" s="590"/>
      <c r="Q3" s="590"/>
      <c r="R3" s="590"/>
    </row>
    <row r="4" spans="1:20" s="43" customFormat="1" ht="12.75" customHeight="1">
      <c r="A4" s="245"/>
      <c r="B4" s="462" t="s">
        <v>1076</v>
      </c>
      <c r="C4" s="445"/>
      <c r="D4" s="593" t="s">
        <v>976</v>
      </c>
      <c r="E4" s="594"/>
      <c r="F4" s="594"/>
      <c r="G4" s="594"/>
      <c r="H4" s="594"/>
      <c r="I4" s="594"/>
      <c r="J4" s="593" t="s">
        <v>977</v>
      </c>
      <c r="K4" s="594"/>
      <c r="L4" s="594"/>
      <c r="M4" s="594"/>
      <c r="N4" s="594"/>
      <c r="O4" s="594"/>
      <c r="P4" s="594"/>
      <c r="Q4" s="595" t="s">
        <v>978</v>
      </c>
      <c r="R4" s="596"/>
    </row>
    <row r="5" spans="1:20" s="43" customFormat="1" ht="48">
      <c r="B5" s="462" t="s">
        <v>979</v>
      </c>
      <c r="C5" s="441"/>
      <c r="D5" s="442" t="s">
        <v>980</v>
      </c>
      <c r="E5" s="442" t="s">
        <v>981</v>
      </c>
      <c r="F5" s="442" t="s">
        <v>982</v>
      </c>
      <c r="G5" s="442" t="s">
        <v>983</v>
      </c>
      <c r="H5" s="442" t="s">
        <v>984</v>
      </c>
      <c r="I5" s="442" t="s">
        <v>985</v>
      </c>
      <c r="J5" s="442" t="s">
        <v>986</v>
      </c>
      <c r="K5" s="442" t="s">
        <v>987</v>
      </c>
      <c r="L5" s="442" t="s">
        <v>988</v>
      </c>
      <c r="M5" s="442" t="s">
        <v>989</v>
      </c>
      <c r="N5" s="442" t="s">
        <v>990</v>
      </c>
      <c r="O5" s="442" t="s">
        <v>991</v>
      </c>
      <c r="P5" s="442" t="s">
        <v>992</v>
      </c>
      <c r="Q5" s="463"/>
      <c r="R5" s="464" t="s">
        <v>993</v>
      </c>
    </row>
    <row r="6" spans="1:20" s="43" customFormat="1" ht="12.75" customHeight="1">
      <c r="B6" s="465" t="s">
        <v>994</v>
      </c>
      <c r="C6" s="466">
        <v>3340.9722875406346</v>
      </c>
      <c r="D6" s="466">
        <v>686.25611685046158</v>
      </c>
      <c r="E6" s="466">
        <v>431.51040886316645</v>
      </c>
      <c r="F6" s="466">
        <v>124.26817882766662</v>
      </c>
      <c r="G6" s="466">
        <v>134.53950580999995</v>
      </c>
      <c r="H6" s="466">
        <v>20.978262405000006</v>
      </c>
      <c r="I6" s="466">
        <v>35.104436618333317</v>
      </c>
      <c r="J6" s="466">
        <v>163.84212481833342</v>
      </c>
      <c r="K6" s="466">
        <v>108.35488262833336</v>
      </c>
      <c r="L6" s="466">
        <v>471.26095566916644</v>
      </c>
      <c r="M6" s="466">
        <v>486.08032212550006</v>
      </c>
      <c r="N6" s="466">
        <v>223.33044374321423</v>
      </c>
      <c r="O6" s="466">
        <v>113.95000199222223</v>
      </c>
      <c r="P6" s="466">
        <v>72.473314256666654</v>
      </c>
      <c r="Q6" s="466">
        <v>269.0233329325701</v>
      </c>
      <c r="R6" s="466">
        <v>0</v>
      </c>
    </row>
    <row r="7" spans="1:20" s="43" customFormat="1" ht="12">
      <c r="B7" s="450" t="s">
        <v>995</v>
      </c>
      <c r="C7" s="35"/>
      <c r="D7" s="35"/>
      <c r="E7" s="35"/>
      <c r="F7" s="35"/>
      <c r="G7" s="35"/>
      <c r="H7" s="35"/>
      <c r="I7" s="35"/>
      <c r="J7" s="35"/>
      <c r="K7" s="35"/>
      <c r="L7" s="35"/>
      <c r="M7" s="35"/>
      <c r="N7" s="35"/>
      <c r="O7" s="35"/>
      <c r="P7" s="35"/>
      <c r="Q7" s="35"/>
      <c r="R7" s="35"/>
    </row>
    <row r="8" spans="1:20" s="43" customFormat="1" ht="12">
      <c r="B8" s="450" t="s">
        <v>996</v>
      </c>
      <c r="C8" s="35">
        <v>3340.9722875406346</v>
      </c>
      <c r="D8" s="35">
        <v>686.25611685046158</v>
      </c>
      <c r="E8" s="35">
        <v>431.51040886316645</v>
      </c>
      <c r="F8" s="35">
        <v>124.26817882766662</v>
      </c>
      <c r="G8" s="35">
        <v>134.53950580999995</v>
      </c>
      <c r="H8" s="35">
        <v>20.978262405000006</v>
      </c>
      <c r="I8" s="35">
        <v>35.104436618333317</v>
      </c>
      <c r="J8" s="35">
        <v>163.84212481833342</v>
      </c>
      <c r="K8" s="35">
        <v>108.35488262833336</v>
      </c>
      <c r="L8" s="35">
        <v>471.26095566916644</v>
      </c>
      <c r="M8" s="35">
        <v>486.08032212550006</v>
      </c>
      <c r="N8" s="35">
        <v>223.33044374321423</v>
      </c>
      <c r="O8" s="35">
        <v>113.95000199222223</v>
      </c>
      <c r="P8" s="35">
        <v>72.473314256666654</v>
      </c>
      <c r="Q8" s="35">
        <v>269.0233329325701</v>
      </c>
      <c r="R8" s="35">
        <v>0</v>
      </c>
    </row>
    <row r="9" spans="1:20" s="43" customFormat="1" ht="12">
      <c r="B9" s="450" t="s">
        <v>997</v>
      </c>
      <c r="C9" s="35"/>
      <c r="D9" s="35"/>
      <c r="E9" s="35"/>
      <c r="F9" s="35"/>
      <c r="G9" s="35"/>
      <c r="H9" s="35"/>
      <c r="I9" s="35"/>
      <c r="J9" s="35"/>
      <c r="K9" s="35"/>
      <c r="L9" s="35"/>
      <c r="M9" s="35"/>
      <c r="N9" s="35"/>
      <c r="O9" s="35"/>
      <c r="P9" s="35"/>
      <c r="Q9" s="35"/>
      <c r="R9" s="35"/>
    </row>
    <row r="10" spans="1:20" s="43" customFormat="1" ht="12">
      <c r="B10" s="467" t="s">
        <v>998</v>
      </c>
      <c r="C10" s="466">
        <v>1432.6569093746277</v>
      </c>
      <c r="D10" s="466">
        <v>686.25611685046158</v>
      </c>
      <c r="E10" s="466">
        <v>431.51040886316645</v>
      </c>
      <c r="F10" s="466">
        <v>124.26817882766662</v>
      </c>
      <c r="G10" s="466">
        <v>134.53950580999995</v>
      </c>
      <c r="H10" s="466">
        <v>20.978262405000006</v>
      </c>
      <c r="I10" s="466">
        <v>35.104436618333317</v>
      </c>
      <c r="J10" s="468"/>
      <c r="K10" s="468"/>
      <c r="L10" s="468"/>
      <c r="M10" s="468"/>
      <c r="N10" s="468"/>
      <c r="O10" s="468"/>
      <c r="P10" s="468"/>
      <c r="Q10" s="466">
        <v>0</v>
      </c>
      <c r="R10" s="466">
        <v>0</v>
      </c>
    </row>
    <row r="11" spans="1:20" s="43" customFormat="1" ht="12">
      <c r="B11" s="469" t="s">
        <v>999</v>
      </c>
      <c r="C11" s="470"/>
      <c r="D11" s="470"/>
      <c r="E11" s="470"/>
      <c r="F11" s="470"/>
      <c r="G11" s="470"/>
      <c r="H11" s="470"/>
      <c r="I11" s="470"/>
      <c r="J11" s="470"/>
      <c r="K11" s="470"/>
      <c r="L11" s="470"/>
      <c r="M11" s="470"/>
      <c r="N11" s="470"/>
      <c r="O11" s="470"/>
      <c r="P11" s="470"/>
      <c r="Q11" s="470"/>
      <c r="R11" s="470"/>
    </row>
    <row r="12" spans="1:20" s="43" customFormat="1" ht="12">
      <c r="B12" s="450" t="s">
        <v>995</v>
      </c>
      <c r="C12" s="35"/>
      <c r="D12" s="35"/>
      <c r="E12" s="35"/>
      <c r="F12" s="35"/>
      <c r="G12" s="35"/>
      <c r="H12" s="35"/>
      <c r="I12" s="35"/>
      <c r="J12" s="35"/>
      <c r="K12" s="35"/>
      <c r="L12" s="35"/>
      <c r="M12" s="35"/>
      <c r="N12" s="35"/>
      <c r="O12" s="35"/>
      <c r="P12" s="35"/>
      <c r="Q12" s="35"/>
      <c r="R12" s="35"/>
    </row>
    <row r="13" spans="1:20" s="43" customFormat="1" ht="12">
      <c r="B13" s="450" t="s">
        <v>996</v>
      </c>
      <c r="C13" s="35"/>
      <c r="D13" s="35"/>
      <c r="E13" s="35"/>
      <c r="F13" s="35"/>
      <c r="G13" s="35"/>
      <c r="H13" s="35"/>
      <c r="I13" s="35"/>
      <c r="J13" s="35"/>
      <c r="K13" s="35"/>
      <c r="L13" s="35"/>
      <c r="M13" s="35"/>
      <c r="N13" s="35"/>
      <c r="O13" s="35"/>
      <c r="P13" s="35"/>
      <c r="Q13" s="35"/>
      <c r="R13" s="35"/>
    </row>
    <row r="14" spans="1:20" s="43" customFormat="1" ht="12">
      <c r="B14" s="450" t="s">
        <v>997</v>
      </c>
      <c r="C14" s="35"/>
      <c r="D14" s="35"/>
      <c r="E14" s="35"/>
      <c r="F14" s="35"/>
      <c r="G14" s="35"/>
      <c r="H14" s="35"/>
      <c r="I14" s="35"/>
      <c r="J14" s="35"/>
      <c r="K14" s="35"/>
      <c r="L14" s="35"/>
      <c r="M14" s="35"/>
      <c r="N14" s="35"/>
      <c r="O14" s="35"/>
      <c r="P14" s="35"/>
      <c r="Q14" s="35"/>
      <c r="R14" s="35"/>
      <c r="S14" s="35"/>
      <c r="T14" s="35"/>
    </row>
    <row r="15" spans="1:20" s="43" customFormat="1" ht="12">
      <c r="B15" s="467" t="s">
        <v>998</v>
      </c>
      <c r="C15" s="466"/>
      <c r="D15" s="466"/>
      <c r="E15" s="466"/>
      <c r="F15" s="466"/>
      <c r="G15" s="466"/>
      <c r="H15" s="466"/>
      <c r="I15" s="466"/>
      <c r="J15" s="466"/>
      <c r="K15" s="466"/>
      <c r="L15" s="466"/>
      <c r="M15" s="466"/>
      <c r="N15" s="466"/>
      <c r="O15" s="466"/>
      <c r="P15" s="466"/>
      <c r="Q15" s="466"/>
      <c r="R15" s="466"/>
      <c r="S15" s="35"/>
      <c r="T15" s="35"/>
    </row>
    <row r="16" spans="1:20" s="43" customFormat="1" ht="12">
      <c r="B16" s="451"/>
      <c r="C16" s="35"/>
      <c r="D16" s="35"/>
      <c r="E16" s="35"/>
      <c r="F16" s="35"/>
      <c r="G16" s="35"/>
      <c r="H16" s="35"/>
      <c r="I16" s="35"/>
      <c r="M16" s="35"/>
      <c r="N16" s="35"/>
      <c r="O16" s="35"/>
      <c r="P16" s="35"/>
      <c r="Q16" s="35"/>
      <c r="R16" s="35"/>
      <c r="S16" s="35"/>
      <c r="T16" s="35"/>
    </row>
    <row r="17" spans="2:20" s="43" customFormat="1" ht="12">
      <c r="B17" s="460" t="s">
        <v>1000</v>
      </c>
      <c r="C17" s="35"/>
      <c r="D17" s="35"/>
      <c r="E17" s="35"/>
      <c r="F17" s="35"/>
      <c r="G17" s="35"/>
      <c r="H17" s="35"/>
      <c r="I17" s="35"/>
      <c r="M17" s="35"/>
      <c r="N17" s="35"/>
      <c r="O17" s="35"/>
      <c r="P17" s="35"/>
      <c r="Q17" s="35"/>
      <c r="R17" s="35"/>
      <c r="S17" s="35"/>
      <c r="T17" s="35"/>
    </row>
    <row r="18" spans="2:20" s="43" customFormat="1" ht="12">
      <c r="B18" s="460" t="s">
        <v>1083</v>
      </c>
      <c r="C18" s="35"/>
      <c r="D18" s="35"/>
      <c r="E18" s="35"/>
      <c r="F18" s="35"/>
      <c r="G18" s="35"/>
      <c r="H18" s="35"/>
      <c r="I18" s="35"/>
      <c r="M18" s="35"/>
      <c r="N18" s="35"/>
      <c r="O18" s="35"/>
      <c r="P18" s="35"/>
      <c r="Q18" s="35"/>
      <c r="R18" s="35"/>
      <c r="S18" s="35"/>
      <c r="T18" s="35"/>
    </row>
    <row r="19" spans="2:20">
      <c r="B19" s="471"/>
      <c r="C19" s="35"/>
      <c r="D19" s="35"/>
      <c r="E19" s="35"/>
      <c r="F19" s="35"/>
      <c r="G19" s="35"/>
      <c r="H19" s="35"/>
      <c r="I19" s="35"/>
      <c r="M19" s="35"/>
      <c r="N19" s="35"/>
      <c r="O19" s="35"/>
      <c r="P19" s="35"/>
      <c r="Q19" s="35"/>
      <c r="R19" s="35"/>
      <c r="S19" s="35"/>
      <c r="T19" s="35"/>
    </row>
    <row r="20" spans="2:20">
      <c r="B20" s="471"/>
      <c r="C20" s="35"/>
      <c r="D20" s="35"/>
      <c r="E20" s="35"/>
      <c r="F20" s="35"/>
      <c r="G20" s="35"/>
      <c r="H20" s="35"/>
      <c r="I20" s="35"/>
      <c r="M20" s="35"/>
      <c r="N20" s="35"/>
      <c r="O20" s="35"/>
      <c r="P20" s="35"/>
      <c r="Q20" s="35"/>
      <c r="R20" s="35"/>
      <c r="S20" s="35"/>
      <c r="T20" s="35"/>
    </row>
    <row r="21" spans="2:20">
      <c r="B21" s="471"/>
      <c r="C21" s="35"/>
      <c r="D21" s="35"/>
      <c r="E21" s="35"/>
      <c r="F21" s="35"/>
      <c r="G21" s="35"/>
      <c r="H21" s="35"/>
      <c r="I21" s="35"/>
      <c r="M21" s="35"/>
      <c r="N21" s="35"/>
      <c r="O21" s="35"/>
      <c r="P21" s="35"/>
      <c r="Q21" s="35"/>
      <c r="R21" s="35"/>
      <c r="S21" s="35"/>
      <c r="T21" s="35"/>
    </row>
    <row r="22" spans="2:20">
      <c r="B22" s="471"/>
      <c r="C22" s="35"/>
      <c r="D22" s="35"/>
      <c r="E22" s="35"/>
      <c r="F22" s="35"/>
      <c r="G22" s="35"/>
      <c r="H22" s="35"/>
      <c r="I22" s="35"/>
      <c r="M22" s="35"/>
      <c r="N22" s="35"/>
      <c r="O22" s="35"/>
      <c r="P22" s="35"/>
      <c r="Q22" s="35"/>
      <c r="R22" s="35"/>
      <c r="S22" s="35"/>
      <c r="T22" s="35"/>
    </row>
    <row r="23" spans="2:20">
      <c r="B23" s="471"/>
      <c r="C23" s="35"/>
      <c r="D23" s="35"/>
      <c r="E23" s="35"/>
      <c r="F23" s="35"/>
      <c r="G23" s="35"/>
      <c r="H23" s="35"/>
      <c r="I23" s="35"/>
      <c r="M23" s="35"/>
      <c r="N23" s="35"/>
      <c r="O23" s="35"/>
      <c r="P23" s="35"/>
      <c r="Q23" s="35"/>
      <c r="R23" s="35"/>
      <c r="S23" s="35"/>
      <c r="T23" s="35"/>
    </row>
    <row r="24" spans="2:20">
      <c r="B24" s="471"/>
      <c r="C24" s="35"/>
      <c r="D24" s="35"/>
      <c r="E24" s="35"/>
      <c r="F24" s="35"/>
      <c r="G24" s="35"/>
      <c r="H24" s="35"/>
      <c r="I24" s="35"/>
      <c r="M24" s="35"/>
      <c r="N24" s="35"/>
      <c r="O24" s="35"/>
      <c r="P24" s="35"/>
      <c r="Q24" s="35"/>
      <c r="R24" s="35"/>
      <c r="S24" s="35"/>
      <c r="T24" s="35"/>
    </row>
    <row r="25" spans="2:20">
      <c r="B25" s="471"/>
      <c r="C25" s="35"/>
      <c r="D25" s="35"/>
      <c r="E25" s="35"/>
      <c r="F25" s="35"/>
      <c r="G25" s="35"/>
      <c r="H25" s="35"/>
      <c r="I25" s="35"/>
      <c r="M25" s="35"/>
      <c r="N25" s="35"/>
      <c r="O25" s="35"/>
      <c r="P25" s="35"/>
      <c r="Q25" s="35"/>
      <c r="R25" s="35"/>
      <c r="S25" s="35"/>
      <c r="T25" s="35"/>
    </row>
    <row r="26" spans="2:20">
      <c r="B26" s="471"/>
      <c r="C26" s="35"/>
      <c r="D26" s="35"/>
      <c r="E26" s="35"/>
      <c r="F26" s="35"/>
      <c r="G26" s="35"/>
      <c r="H26" s="35"/>
      <c r="I26" s="35"/>
      <c r="M26" s="35"/>
      <c r="N26" s="35"/>
      <c r="O26" s="35"/>
      <c r="P26" s="35"/>
      <c r="Q26" s="35"/>
      <c r="R26" s="35"/>
      <c r="S26" s="35"/>
      <c r="T26" s="35"/>
    </row>
    <row r="27" spans="2:20">
      <c r="B27" s="471"/>
      <c r="C27" s="35"/>
      <c r="D27" s="35"/>
      <c r="E27" s="35"/>
      <c r="F27" s="35"/>
      <c r="G27" s="35"/>
      <c r="H27" s="35"/>
      <c r="I27" s="35"/>
      <c r="M27" s="35"/>
      <c r="N27" s="35"/>
      <c r="O27" s="35"/>
      <c r="P27" s="35"/>
      <c r="Q27" s="35"/>
      <c r="R27" s="35"/>
      <c r="S27" s="35"/>
      <c r="T27" s="35"/>
    </row>
    <row r="28" spans="2:20">
      <c r="B28" s="471"/>
      <c r="C28" s="35"/>
      <c r="D28" s="35"/>
      <c r="E28" s="35"/>
      <c r="F28" s="35"/>
      <c r="G28" s="35"/>
      <c r="H28" s="35"/>
      <c r="I28" s="35"/>
      <c r="M28" s="35"/>
      <c r="N28" s="35"/>
      <c r="O28" s="35"/>
      <c r="P28" s="35"/>
      <c r="Q28" s="35"/>
      <c r="R28" s="35"/>
      <c r="S28" s="35"/>
      <c r="T28" s="35"/>
    </row>
    <row r="29" spans="2:20">
      <c r="B29" s="471"/>
      <c r="C29" s="35"/>
      <c r="D29" s="35"/>
      <c r="E29" s="35"/>
      <c r="F29" s="35"/>
      <c r="G29" s="35"/>
      <c r="H29" s="35"/>
      <c r="I29" s="35"/>
      <c r="M29" s="35"/>
      <c r="N29" s="35"/>
      <c r="O29" s="35"/>
      <c r="P29" s="35"/>
      <c r="Q29" s="35"/>
      <c r="R29" s="35"/>
      <c r="S29" s="35"/>
      <c r="T29" s="35"/>
    </row>
    <row r="30" spans="2:20">
      <c r="B30" s="471"/>
      <c r="C30" s="35"/>
      <c r="D30" s="35"/>
      <c r="E30" s="35"/>
      <c r="F30" s="35"/>
      <c r="G30" s="35"/>
      <c r="H30" s="35"/>
      <c r="I30" s="35"/>
      <c r="M30" s="35"/>
      <c r="N30" s="35"/>
      <c r="O30" s="35"/>
      <c r="P30" s="35"/>
      <c r="Q30" s="35"/>
      <c r="R30" s="35"/>
      <c r="S30" s="35"/>
      <c r="T30" s="35"/>
    </row>
    <row r="31" spans="2:20">
      <c r="B31" s="471"/>
      <c r="C31" s="35"/>
      <c r="D31" s="35"/>
      <c r="E31" s="35"/>
      <c r="F31" s="35"/>
      <c r="G31" s="35"/>
      <c r="H31" s="35"/>
      <c r="I31" s="35"/>
      <c r="M31" s="35"/>
      <c r="N31" s="35"/>
      <c r="O31" s="35"/>
      <c r="P31" s="35"/>
      <c r="Q31" s="35"/>
      <c r="R31" s="35"/>
      <c r="S31" s="35"/>
      <c r="T31" s="35"/>
    </row>
    <row r="32" spans="2:20">
      <c r="B32" s="471"/>
      <c r="C32" s="35"/>
      <c r="D32" s="35"/>
      <c r="E32" s="35"/>
      <c r="F32" s="35"/>
      <c r="G32" s="35"/>
      <c r="H32" s="35"/>
      <c r="I32" s="35"/>
      <c r="M32" s="35"/>
      <c r="N32" s="35"/>
      <c r="O32" s="35"/>
      <c r="P32" s="35"/>
      <c r="Q32" s="35"/>
      <c r="R32" s="35"/>
      <c r="S32" s="35"/>
      <c r="T32" s="35"/>
    </row>
    <row r="33" spans="2:20">
      <c r="B33" s="471"/>
      <c r="C33" s="35"/>
      <c r="D33" s="35"/>
      <c r="E33" s="35"/>
      <c r="F33" s="35"/>
      <c r="G33" s="35"/>
      <c r="H33" s="35"/>
      <c r="I33" s="35"/>
      <c r="M33" s="35"/>
      <c r="N33" s="35"/>
      <c r="O33" s="35"/>
      <c r="P33" s="35"/>
      <c r="Q33" s="35"/>
      <c r="R33" s="35"/>
      <c r="S33" s="35"/>
      <c r="T33" s="35"/>
    </row>
    <row r="34" spans="2:20">
      <c r="B34" s="471"/>
      <c r="C34" s="35"/>
      <c r="D34" s="35"/>
      <c r="E34" s="35"/>
      <c r="F34" s="35"/>
      <c r="G34" s="35"/>
      <c r="H34" s="35"/>
      <c r="I34" s="35"/>
      <c r="M34" s="35"/>
      <c r="N34" s="35"/>
      <c r="O34" s="35"/>
      <c r="P34" s="35"/>
      <c r="Q34" s="35"/>
      <c r="R34" s="35"/>
      <c r="S34" s="35"/>
      <c r="T34" s="35"/>
    </row>
    <row r="35" spans="2:20">
      <c r="B35" s="471"/>
      <c r="C35" s="35"/>
      <c r="D35" s="35"/>
      <c r="E35" s="35"/>
      <c r="F35" s="35"/>
      <c r="G35" s="35"/>
      <c r="H35" s="35"/>
      <c r="I35" s="35"/>
      <c r="M35" s="35"/>
      <c r="N35" s="35"/>
      <c r="O35" s="35"/>
      <c r="P35" s="35"/>
      <c r="Q35" s="35"/>
      <c r="R35" s="35"/>
      <c r="S35" s="35"/>
      <c r="T35" s="35"/>
    </row>
    <row r="36" spans="2:20">
      <c r="B36" s="471"/>
      <c r="C36" s="35"/>
      <c r="D36" s="35"/>
      <c r="E36" s="35"/>
      <c r="F36" s="35"/>
      <c r="G36" s="35"/>
      <c r="H36" s="35"/>
      <c r="I36" s="35"/>
      <c r="M36" s="35"/>
      <c r="N36" s="35"/>
      <c r="O36" s="35"/>
      <c r="P36" s="35"/>
      <c r="Q36" s="35"/>
      <c r="R36" s="35"/>
      <c r="S36" s="35"/>
      <c r="T36" s="35"/>
    </row>
    <row r="37" spans="2:20">
      <c r="B37" s="471"/>
      <c r="C37" s="35"/>
      <c r="D37" s="35"/>
      <c r="E37" s="35"/>
      <c r="F37" s="35"/>
      <c r="G37" s="35"/>
      <c r="H37" s="35"/>
      <c r="I37" s="35"/>
      <c r="M37" s="35"/>
      <c r="N37" s="35"/>
      <c r="O37" s="35"/>
      <c r="P37" s="35"/>
      <c r="Q37" s="35"/>
      <c r="R37" s="35"/>
      <c r="S37" s="35"/>
      <c r="T37" s="35"/>
    </row>
    <row r="38" spans="2:20">
      <c r="B38" s="471"/>
      <c r="C38" s="35"/>
      <c r="D38" s="35"/>
      <c r="E38" s="35"/>
      <c r="F38" s="35"/>
      <c r="G38" s="35"/>
      <c r="H38" s="35"/>
      <c r="I38" s="35"/>
      <c r="M38" s="35"/>
      <c r="N38" s="35"/>
      <c r="O38" s="35"/>
      <c r="P38" s="35"/>
      <c r="Q38" s="35"/>
      <c r="R38" s="35"/>
      <c r="S38" s="35"/>
      <c r="T38" s="35"/>
    </row>
    <row r="39" spans="2:20">
      <c r="B39" s="472"/>
      <c r="C39" s="35"/>
      <c r="D39" s="35"/>
      <c r="E39" s="35"/>
      <c r="F39" s="35"/>
      <c r="G39" s="35"/>
      <c r="H39" s="35"/>
      <c r="I39" s="35"/>
      <c r="M39" s="35"/>
      <c r="N39" s="35"/>
      <c r="O39" s="35"/>
      <c r="P39" s="35"/>
      <c r="Q39" s="35"/>
      <c r="R39" s="35"/>
      <c r="S39" s="35"/>
      <c r="T39" s="35"/>
    </row>
    <row r="40" spans="2:20" ht="12.75" customHeight="1">
      <c r="B40" s="473"/>
      <c r="C40" s="35"/>
      <c r="D40" s="35"/>
      <c r="E40" s="35"/>
      <c r="F40" s="35"/>
      <c r="G40" s="35"/>
      <c r="H40" s="35"/>
      <c r="I40" s="35"/>
      <c r="M40" s="35"/>
      <c r="N40" s="35"/>
      <c r="O40" s="35"/>
      <c r="P40" s="35"/>
      <c r="Q40" s="35"/>
      <c r="R40" s="35"/>
      <c r="S40" s="35"/>
      <c r="T40" s="35"/>
    </row>
    <row r="41" spans="2:20" ht="12.75" customHeight="1">
      <c r="B41" s="473"/>
      <c r="C41" s="35"/>
      <c r="D41" s="35"/>
      <c r="E41" s="35"/>
      <c r="F41" s="35"/>
      <c r="G41" s="35"/>
      <c r="H41" s="35"/>
      <c r="I41" s="35"/>
      <c r="M41" s="35"/>
      <c r="N41" s="35"/>
      <c r="O41" s="35"/>
      <c r="P41" s="35"/>
      <c r="Q41" s="35"/>
      <c r="R41" s="35"/>
      <c r="S41" s="35"/>
      <c r="T41" s="35"/>
    </row>
    <row r="42" spans="2:20" ht="12.75" customHeight="1">
      <c r="B42" s="473"/>
      <c r="C42" s="35"/>
      <c r="D42" s="35"/>
      <c r="E42" s="35"/>
      <c r="F42" s="35"/>
      <c r="G42" s="35"/>
      <c r="H42" s="35"/>
      <c r="I42" s="35"/>
      <c r="M42" s="35"/>
      <c r="N42" s="35"/>
      <c r="O42" s="35"/>
      <c r="P42" s="35"/>
      <c r="Q42" s="35"/>
      <c r="R42" s="35"/>
      <c r="S42" s="35"/>
      <c r="T42" s="35"/>
    </row>
    <row r="43" spans="2:20" ht="12.75" customHeight="1">
      <c r="B43" s="473"/>
      <c r="C43" s="35"/>
      <c r="D43" s="35"/>
      <c r="E43" s="35"/>
      <c r="F43" s="35"/>
      <c r="G43" s="35"/>
      <c r="H43" s="35"/>
      <c r="I43" s="35"/>
      <c r="M43" s="35"/>
      <c r="N43" s="35"/>
      <c r="O43" s="35"/>
      <c r="P43" s="35"/>
      <c r="Q43" s="35"/>
      <c r="R43" s="35"/>
      <c r="S43" s="35"/>
      <c r="T43" s="35"/>
    </row>
    <row r="44" spans="2:20" ht="12.75" customHeight="1">
      <c r="B44" s="472"/>
      <c r="C44" s="35"/>
      <c r="D44" s="35"/>
      <c r="E44" s="35"/>
      <c r="F44" s="35"/>
      <c r="G44" s="35"/>
      <c r="H44" s="35"/>
      <c r="I44" s="35"/>
      <c r="M44" s="35"/>
      <c r="N44" s="35"/>
      <c r="O44" s="35"/>
      <c r="P44" s="35"/>
      <c r="Q44" s="35"/>
      <c r="R44" s="35"/>
      <c r="S44" s="35"/>
      <c r="T44" s="35"/>
    </row>
    <row r="45" spans="2:20" ht="12.75" customHeight="1">
      <c r="B45" s="472"/>
      <c r="C45" s="35"/>
      <c r="D45" s="35"/>
      <c r="E45" s="35"/>
      <c r="F45" s="35"/>
      <c r="G45" s="35"/>
      <c r="H45" s="35"/>
      <c r="I45" s="35"/>
      <c r="M45" s="35"/>
      <c r="N45" s="35"/>
      <c r="O45" s="35"/>
      <c r="P45" s="35"/>
      <c r="Q45" s="35"/>
      <c r="R45" s="35"/>
      <c r="S45" s="35"/>
      <c r="T45" s="35"/>
    </row>
    <row r="46" spans="2:20" ht="12.75" customHeight="1">
      <c r="B46" s="473"/>
      <c r="C46" s="35"/>
      <c r="D46" s="35"/>
      <c r="E46" s="35"/>
      <c r="F46" s="35"/>
      <c r="G46" s="35"/>
      <c r="H46" s="35"/>
      <c r="I46" s="35"/>
      <c r="M46" s="35"/>
      <c r="N46" s="35"/>
      <c r="O46" s="35"/>
      <c r="P46" s="35"/>
      <c r="Q46" s="35"/>
      <c r="R46" s="35"/>
      <c r="S46" s="35"/>
      <c r="T46" s="35"/>
    </row>
    <row r="47" spans="2:20" ht="12.75" customHeight="1">
      <c r="B47" s="473"/>
      <c r="C47" s="35"/>
      <c r="D47" s="35"/>
      <c r="E47" s="35"/>
      <c r="F47" s="35"/>
      <c r="G47" s="35"/>
      <c r="H47" s="35"/>
      <c r="I47" s="35"/>
      <c r="M47" s="35"/>
      <c r="N47" s="35"/>
      <c r="O47" s="35"/>
      <c r="P47" s="35"/>
      <c r="Q47" s="35"/>
      <c r="R47" s="35"/>
      <c r="S47" s="35"/>
      <c r="T47" s="35"/>
    </row>
    <row r="48" spans="2:20" ht="12.75" customHeight="1">
      <c r="B48" s="473"/>
      <c r="C48" s="35"/>
      <c r="D48" s="35"/>
      <c r="E48" s="35"/>
      <c r="F48" s="35"/>
      <c r="G48" s="35"/>
      <c r="H48" s="35"/>
      <c r="I48" s="35"/>
      <c r="M48" s="35"/>
      <c r="N48" s="35"/>
      <c r="O48" s="35"/>
      <c r="P48" s="35"/>
      <c r="Q48" s="35"/>
      <c r="R48" s="35"/>
      <c r="S48" s="35"/>
      <c r="T48" s="35"/>
    </row>
    <row r="49" spans="2:21" ht="12.75" customHeight="1">
      <c r="B49" s="472"/>
      <c r="C49" s="35"/>
      <c r="D49" s="35"/>
      <c r="E49" s="35"/>
      <c r="F49" s="35"/>
      <c r="G49" s="35"/>
      <c r="H49" s="35"/>
      <c r="I49" s="35"/>
      <c r="M49" s="35"/>
      <c r="N49" s="35"/>
      <c r="O49" s="35"/>
      <c r="P49" s="35"/>
      <c r="Q49" s="35"/>
      <c r="R49" s="35"/>
      <c r="S49" s="35"/>
      <c r="T49" s="35"/>
    </row>
    <row r="50" spans="2:21" ht="12.75" customHeight="1">
      <c r="B50" s="472"/>
      <c r="C50" s="35"/>
      <c r="D50" s="35"/>
      <c r="E50" s="35"/>
      <c r="F50" s="35"/>
      <c r="G50" s="35"/>
      <c r="H50" s="35"/>
      <c r="I50" s="35"/>
      <c r="M50" s="35"/>
      <c r="N50" s="35"/>
      <c r="O50" s="35"/>
      <c r="P50" s="35"/>
      <c r="Q50" s="35"/>
      <c r="R50" s="35"/>
      <c r="S50" s="35"/>
      <c r="T50" s="35"/>
    </row>
    <row r="51" spans="2:21" ht="12.75" customHeight="1">
      <c r="B51" s="473"/>
      <c r="C51" s="35"/>
      <c r="D51" s="35"/>
      <c r="E51" s="35"/>
      <c r="F51" s="35"/>
      <c r="G51" s="35"/>
      <c r="H51" s="35"/>
      <c r="I51" s="35"/>
      <c r="M51" s="35"/>
      <c r="N51" s="35"/>
      <c r="O51" s="35"/>
      <c r="P51" s="35"/>
      <c r="Q51" s="35"/>
      <c r="R51" s="35"/>
      <c r="S51" s="35"/>
      <c r="T51" s="35"/>
    </row>
    <row r="52" spans="2:21" ht="12.75" customHeight="1">
      <c r="B52" s="473"/>
      <c r="C52" s="35"/>
      <c r="D52" s="35"/>
      <c r="E52" s="35"/>
      <c r="F52" s="35"/>
      <c r="G52" s="35"/>
      <c r="H52" s="35"/>
      <c r="I52" s="35"/>
      <c r="M52" s="35"/>
      <c r="N52" s="35"/>
      <c r="O52" s="35"/>
      <c r="P52" s="35"/>
      <c r="Q52" s="35"/>
      <c r="R52" s="35"/>
      <c r="S52" s="35"/>
      <c r="T52" s="35"/>
    </row>
    <row r="53" spans="2:21" ht="12.75" customHeight="1">
      <c r="B53" s="473"/>
      <c r="C53" s="35"/>
      <c r="D53" s="35"/>
      <c r="E53" s="35"/>
      <c r="F53" s="35"/>
      <c r="G53" s="35"/>
      <c r="H53" s="35"/>
      <c r="I53" s="35"/>
      <c r="M53" s="35"/>
      <c r="N53" s="35"/>
      <c r="O53" s="35"/>
      <c r="P53" s="35"/>
      <c r="Q53" s="35"/>
      <c r="R53" s="35"/>
      <c r="S53" s="35"/>
      <c r="T53" s="35"/>
    </row>
    <row r="54" spans="2:21" ht="12.75" customHeight="1">
      <c r="B54" s="473"/>
      <c r="C54" s="35"/>
      <c r="D54" s="35"/>
      <c r="E54" s="35"/>
      <c r="F54" s="35"/>
      <c r="G54" s="35"/>
      <c r="H54" s="35"/>
      <c r="I54" s="35"/>
      <c r="M54" s="35"/>
      <c r="N54" s="35"/>
      <c r="O54" s="35"/>
      <c r="P54" s="35"/>
      <c r="Q54" s="35"/>
      <c r="R54" s="35"/>
      <c r="S54" s="35"/>
      <c r="T54" s="35"/>
    </row>
    <row r="55" spans="2:21" ht="12.75" customHeight="1">
      <c r="B55" s="473"/>
      <c r="C55" s="35"/>
      <c r="D55" s="35"/>
      <c r="E55" s="35"/>
      <c r="F55" s="35"/>
      <c r="G55" s="35"/>
      <c r="H55" s="35"/>
      <c r="I55" s="35"/>
      <c r="M55" s="35"/>
      <c r="N55" s="35"/>
      <c r="O55" s="35"/>
      <c r="P55" s="35"/>
      <c r="Q55" s="35"/>
      <c r="R55" s="35"/>
      <c r="S55" s="35"/>
      <c r="T55" s="35"/>
    </row>
    <row r="56" spans="2:21" ht="12.75" customHeight="1">
      <c r="B56" s="474"/>
      <c r="C56" s="35"/>
      <c r="D56" s="35"/>
      <c r="E56" s="35"/>
      <c r="F56" s="35"/>
      <c r="G56" s="35"/>
      <c r="H56" s="35"/>
      <c r="I56" s="35"/>
      <c r="M56" s="35"/>
      <c r="N56" s="35"/>
      <c r="O56" s="35"/>
      <c r="P56" s="35"/>
      <c r="Q56" s="35"/>
      <c r="R56" s="35"/>
      <c r="S56" s="35"/>
      <c r="T56" s="35"/>
    </row>
    <row r="57" spans="2:21" ht="12.75" customHeight="1">
      <c r="B57" s="472"/>
      <c r="C57" s="35"/>
      <c r="D57" s="35"/>
      <c r="E57" s="35"/>
      <c r="F57" s="35"/>
      <c r="G57" s="35"/>
      <c r="H57" s="35"/>
      <c r="I57" s="35"/>
      <c r="M57" s="35"/>
      <c r="N57" s="35"/>
      <c r="O57" s="35"/>
      <c r="P57" s="35"/>
      <c r="Q57" s="35"/>
      <c r="R57" s="35"/>
      <c r="S57" s="35"/>
      <c r="T57" s="35"/>
    </row>
    <row r="58" spans="2:21" ht="12.75" customHeight="1">
      <c r="B58" s="475"/>
      <c r="C58" s="35"/>
      <c r="D58" s="35"/>
      <c r="E58" s="35"/>
      <c r="F58" s="35"/>
      <c r="G58" s="35"/>
      <c r="H58" s="35"/>
      <c r="I58" s="35"/>
      <c r="M58" s="35"/>
      <c r="N58" s="35"/>
      <c r="O58" s="35"/>
      <c r="P58" s="35"/>
      <c r="Q58" s="35"/>
      <c r="R58" s="35"/>
      <c r="S58" s="35"/>
      <c r="T58" s="35"/>
    </row>
    <row r="59" spans="2:21">
      <c r="B59" s="474"/>
      <c r="C59" s="35"/>
      <c r="D59" s="35"/>
      <c r="E59" s="35"/>
      <c r="F59" s="35"/>
      <c r="G59" s="35"/>
      <c r="H59" s="35"/>
      <c r="I59" s="35"/>
      <c r="M59" s="35"/>
      <c r="N59" s="35"/>
      <c r="O59" s="35"/>
      <c r="P59" s="35"/>
      <c r="Q59" s="35"/>
      <c r="R59" s="35"/>
      <c r="S59" s="35"/>
      <c r="T59" s="35"/>
    </row>
    <row r="60" spans="2:21">
      <c r="B60" s="476"/>
      <c r="C60" s="35"/>
      <c r="D60" s="35"/>
      <c r="E60" s="35"/>
      <c r="F60" s="35"/>
      <c r="G60" s="35"/>
      <c r="H60" s="35"/>
      <c r="I60" s="35"/>
      <c r="M60" s="35"/>
      <c r="N60" s="35"/>
      <c r="O60" s="35"/>
      <c r="P60" s="35"/>
      <c r="Q60" s="35"/>
      <c r="R60" s="35"/>
      <c r="S60" s="35"/>
      <c r="T60" s="35"/>
    </row>
    <row r="61" spans="2:21">
      <c r="B61" s="477"/>
      <c r="C61" s="478"/>
      <c r="D61" s="479"/>
      <c r="E61" s="479"/>
      <c r="F61" s="479"/>
      <c r="G61" s="479"/>
      <c r="H61" s="478"/>
      <c r="I61" s="478"/>
      <c r="J61" s="480"/>
      <c r="K61" s="480"/>
      <c r="L61" s="480"/>
      <c r="M61" s="478"/>
      <c r="N61" s="479"/>
      <c r="O61" s="479"/>
      <c r="P61" s="478"/>
      <c r="Q61" s="478"/>
      <c r="R61" s="478"/>
      <c r="S61" s="478"/>
      <c r="T61" s="478"/>
      <c r="U61" s="477"/>
    </row>
    <row r="64" spans="2:21">
      <c r="B64" s="589"/>
      <c r="C64" s="589"/>
      <c r="D64" s="589"/>
      <c r="E64" s="589"/>
      <c r="F64" s="589"/>
      <c r="G64" s="589"/>
      <c r="H64" s="589"/>
      <c r="I64" s="589"/>
    </row>
  </sheetData>
  <mergeCells count="6">
    <mergeCell ref="B64:I64"/>
    <mergeCell ref="B2:M2"/>
    <mergeCell ref="C3:R3"/>
    <mergeCell ref="D4:I4"/>
    <mergeCell ref="J4:P4"/>
    <mergeCell ref="Q4:R4"/>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D09C1-04C3-414F-AAEE-6920D1D16A28}">
  <dimension ref="A1:M127"/>
  <sheetViews>
    <sheetView workbookViewId="0">
      <selection activeCell="G18" sqref="G18"/>
    </sheetView>
  </sheetViews>
  <sheetFormatPr defaultColWidth="9.140625" defaultRowHeight="12.75"/>
  <cols>
    <col min="1" max="1" width="3.7109375" style="1" customWidth="1"/>
    <col min="2" max="2" width="36" style="1" customWidth="1"/>
    <col min="3" max="3" width="16.140625" style="1" customWidth="1"/>
    <col min="4" max="4" width="16.5703125" style="1" customWidth="1"/>
    <col min="5" max="5" width="23.5703125" style="1" customWidth="1"/>
    <col min="6" max="6" width="17.7109375" style="1" customWidth="1"/>
    <col min="7" max="7" width="17.85546875" style="1" customWidth="1"/>
    <col min="8" max="8" width="18.85546875" style="1" customWidth="1"/>
    <col min="9" max="9" width="13.28515625" style="1" customWidth="1"/>
    <col min="10" max="10" width="22.7109375" style="1" customWidth="1"/>
    <col min="11" max="16384" width="9.140625" style="1"/>
  </cols>
  <sheetData>
    <row r="1" spans="1:12" ht="21" customHeight="1">
      <c r="A1" s="437"/>
    </row>
    <row r="2" spans="1:12" ht="48" customHeight="1">
      <c r="B2" s="587" t="s">
        <v>1001</v>
      </c>
      <c r="C2" s="587"/>
      <c r="D2" s="587"/>
      <c r="E2" s="587"/>
      <c r="F2" s="587"/>
      <c r="G2" s="587"/>
      <c r="H2" s="587"/>
    </row>
    <row r="3" spans="1:12" s="43" customFormat="1" ht="12">
      <c r="A3" s="245"/>
      <c r="B3" s="481" t="s">
        <v>1076</v>
      </c>
      <c r="C3" s="482"/>
      <c r="D3" s="481"/>
      <c r="E3" s="481"/>
      <c r="F3" s="481"/>
      <c r="G3" s="481"/>
      <c r="H3" s="481"/>
    </row>
    <row r="4" spans="1:12" s="43" customFormat="1" ht="12">
      <c r="A4" s="245"/>
      <c r="B4" s="483" t="s">
        <v>658</v>
      </c>
      <c r="C4" s="483" t="s">
        <v>659</v>
      </c>
      <c r="D4" s="483" t="s">
        <v>660</v>
      </c>
      <c r="E4" s="483" t="s">
        <v>661</v>
      </c>
      <c r="F4" s="483" t="s">
        <v>662</v>
      </c>
      <c r="G4" s="483" t="s">
        <v>663</v>
      </c>
      <c r="H4" s="483" t="s">
        <v>664</v>
      </c>
    </row>
    <row r="5" spans="1:12" s="43" customFormat="1" ht="24">
      <c r="B5" s="481" t="s">
        <v>1002</v>
      </c>
      <c r="C5" s="481" t="s">
        <v>1003</v>
      </c>
      <c r="D5" s="481" t="s">
        <v>1004</v>
      </c>
      <c r="E5" s="481" t="s">
        <v>1005</v>
      </c>
      <c r="F5" s="481" t="s">
        <v>1006</v>
      </c>
      <c r="G5" s="481" t="s">
        <v>1007</v>
      </c>
      <c r="H5" s="481" t="s">
        <v>1008</v>
      </c>
    </row>
    <row r="6" spans="1:12" s="43" customFormat="1" ht="12.75" customHeight="1">
      <c r="B6" s="484" t="s">
        <v>1009</v>
      </c>
      <c r="C6" s="35" t="s">
        <v>176</v>
      </c>
      <c r="D6" s="35">
        <v>3442.2564102699998</v>
      </c>
      <c r="E6" s="449"/>
      <c r="F6" s="449"/>
      <c r="G6" s="449"/>
      <c r="H6" s="449"/>
    </row>
    <row r="7" spans="1:12" s="43" customFormat="1" ht="12.75" customHeight="1">
      <c r="B7" s="484" t="s">
        <v>1010</v>
      </c>
      <c r="C7" s="35" t="s">
        <v>176</v>
      </c>
      <c r="D7" s="35">
        <v>1322.1531540199999</v>
      </c>
      <c r="E7" s="449"/>
      <c r="F7" s="449"/>
      <c r="G7" s="449"/>
      <c r="H7" s="449"/>
    </row>
    <row r="8" spans="1:12" s="43" customFormat="1" ht="12.75" customHeight="1">
      <c r="B8" s="484" t="s">
        <v>1011</v>
      </c>
      <c r="C8" s="35" t="s">
        <v>176</v>
      </c>
      <c r="D8" s="35">
        <v>121.2270039</v>
      </c>
      <c r="E8" s="449"/>
      <c r="F8" s="449"/>
      <c r="G8" s="449"/>
      <c r="H8" s="449"/>
    </row>
    <row r="9" spans="1:12" s="43" customFormat="1" ht="12.75" customHeight="1">
      <c r="B9" s="485" t="s">
        <v>1012</v>
      </c>
      <c r="C9" s="35" t="s">
        <v>176</v>
      </c>
      <c r="D9" s="35">
        <v>0.48373759999999999</v>
      </c>
      <c r="E9" s="449"/>
      <c r="F9" s="449"/>
      <c r="G9" s="449"/>
      <c r="H9" s="449"/>
    </row>
    <row r="10" spans="1:12" s="43" customFormat="1" ht="12.75" customHeight="1">
      <c r="B10" s="485" t="s">
        <v>1013</v>
      </c>
      <c r="C10" s="35" t="s">
        <v>176</v>
      </c>
      <c r="D10" s="35">
        <v>1266.5024844300001</v>
      </c>
      <c r="E10" s="449"/>
      <c r="F10" s="449"/>
      <c r="G10" s="449"/>
      <c r="H10" s="449"/>
    </row>
    <row r="11" spans="1:12" s="43" customFormat="1" ht="12.75" customHeight="1">
      <c r="B11" s="485" t="s">
        <v>1014</v>
      </c>
      <c r="C11" s="35" t="s">
        <v>176</v>
      </c>
      <c r="D11" s="35">
        <v>120.91126443</v>
      </c>
      <c r="E11" s="449"/>
      <c r="F11" s="449"/>
      <c r="G11" s="449"/>
      <c r="H11" s="449"/>
    </row>
    <row r="12" spans="1:12" s="43" customFormat="1" ht="12.75" customHeight="1">
      <c r="B12" s="486" t="s">
        <v>1015</v>
      </c>
      <c r="C12" s="466" t="s">
        <v>176</v>
      </c>
      <c r="D12" s="466">
        <v>2265.0608798799999</v>
      </c>
      <c r="E12" s="468"/>
      <c r="F12" s="468"/>
      <c r="G12" s="468"/>
      <c r="H12" s="468"/>
    </row>
    <row r="13" spans="1:12" s="43" customFormat="1" ht="12">
      <c r="B13" s="485"/>
      <c r="C13" s="35"/>
      <c r="D13" s="35"/>
      <c r="E13" s="35"/>
      <c r="F13" s="35"/>
      <c r="G13" s="35"/>
      <c r="H13" s="35"/>
      <c r="I13" s="35"/>
      <c r="J13" s="35"/>
      <c r="K13" s="35"/>
      <c r="L13" s="35"/>
    </row>
    <row r="14" spans="1:12" s="43" customFormat="1" ht="12">
      <c r="B14" s="600" t="s">
        <v>1016</v>
      </c>
      <c r="C14" s="600"/>
      <c r="D14" s="600"/>
      <c r="E14" s="35"/>
      <c r="F14" s="35"/>
      <c r="G14" s="35"/>
      <c r="H14" s="35"/>
      <c r="I14" s="35"/>
      <c r="J14" s="35"/>
      <c r="K14" s="35"/>
      <c r="L14" s="35"/>
    </row>
    <row r="15" spans="1:12" s="43" customFormat="1" ht="12">
      <c r="C15" s="35"/>
      <c r="D15" s="35"/>
      <c r="E15" s="35"/>
      <c r="F15" s="35"/>
      <c r="G15" s="35"/>
      <c r="H15" s="35"/>
      <c r="I15" s="35"/>
      <c r="J15" s="35"/>
      <c r="K15" s="35"/>
      <c r="L15" s="35"/>
    </row>
    <row r="16" spans="1:12" s="43" customFormat="1" ht="29.25" customHeight="1">
      <c r="B16" s="600" t="s">
        <v>1017</v>
      </c>
      <c r="C16" s="600"/>
      <c r="D16" s="600"/>
      <c r="E16" s="35"/>
      <c r="F16" s="35"/>
      <c r="G16" s="35"/>
      <c r="H16" s="35"/>
      <c r="I16" s="35"/>
      <c r="J16" s="35"/>
      <c r="K16" s="35"/>
      <c r="L16" s="35"/>
    </row>
    <row r="17" spans="2:12" s="43" customFormat="1" ht="12">
      <c r="C17" s="35"/>
      <c r="D17" s="35"/>
      <c r="E17" s="35"/>
      <c r="F17" s="35"/>
      <c r="G17" s="35"/>
      <c r="H17" s="35"/>
      <c r="I17" s="35"/>
      <c r="J17" s="35"/>
      <c r="K17" s="35"/>
      <c r="L17" s="35"/>
    </row>
    <row r="18" spans="2:12" s="43" customFormat="1" ht="12">
      <c r="B18" s="43" t="s">
        <v>1018</v>
      </c>
      <c r="C18" s="35"/>
      <c r="D18" s="35"/>
      <c r="E18" s="35"/>
      <c r="F18" s="35"/>
      <c r="G18" s="35"/>
      <c r="H18" s="35"/>
      <c r="I18" s="35"/>
      <c r="J18" s="35"/>
      <c r="K18" s="35"/>
      <c r="L18" s="35"/>
    </row>
    <row r="19" spans="2:12" s="43" customFormat="1" ht="28.5" customHeight="1">
      <c r="B19" s="487" t="s">
        <v>1019</v>
      </c>
      <c r="C19" s="601" t="s">
        <v>1020</v>
      </c>
      <c r="D19" s="602"/>
      <c r="E19" s="597" t="s">
        <v>1021</v>
      </c>
      <c r="F19" s="35"/>
      <c r="G19" s="35"/>
      <c r="H19" s="35"/>
      <c r="I19" s="35"/>
      <c r="J19" s="35"/>
      <c r="K19" s="35"/>
      <c r="L19" s="35"/>
    </row>
    <row r="20" spans="2:12" s="43" customFormat="1" ht="37.5" customHeight="1">
      <c r="B20" s="488" t="s">
        <v>1022</v>
      </c>
      <c r="C20" s="489" t="s">
        <v>1023</v>
      </c>
      <c r="D20" s="489" t="s">
        <v>1024</v>
      </c>
      <c r="E20" s="603"/>
      <c r="F20" s="35"/>
      <c r="G20" s="35"/>
      <c r="H20" s="35" t="s">
        <v>4</v>
      </c>
      <c r="I20" s="35"/>
      <c r="J20" s="35"/>
      <c r="K20" s="35"/>
      <c r="L20" s="35"/>
    </row>
    <row r="21" spans="2:12" s="43" customFormat="1" ht="12">
      <c r="B21" s="490" t="s">
        <v>1025</v>
      </c>
      <c r="C21" s="490" t="s">
        <v>1026</v>
      </c>
      <c r="D21" s="490">
        <v>301</v>
      </c>
      <c r="E21" s="597" t="s">
        <v>1027</v>
      </c>
      <c r="F21" s="35"/>
      <c r="G21" s="35"/>
      <c r="H21" s="35"/>
      <c r="I21" s="35"/>
      <c r="J21" s="35"/>
      <c r="K21" s="35"/>
      <c r="L21" s="35"/>
    </row>
    <row r="22" spans="2:12" s="43" customFormat="1" ht="12">
      <c r="B22" s="490" t="s">
        <v>1025</v>
      </c>
      <c r="C22" s="490" t="s">
        <v>1026</v>
      </c>
      <c r="D22" s="490">
        <v>3011</v>
      </c>
      <c r="E22" s="598"/>
      <c r="F22" s="35"/>
      <c r="G22" s="35"/>
      <c r="H22" s="35"/>
      <c r="I22" s="35"/>
      <c r="J22" s="35"/>
      <c r="K22" s="35"/>
      <c r="L22" s="35"/>
    </row>
    <row r="23" spans="2:12" s="43" customFormat="1" ht="12">
      <c r="B23" s="490" t="s">
        <v>1025</v>
      </c>
      <c r="C23" s="490" t="s">
        <v>1026</v>
      </c>
      <c r="D23" s="490">
        <v>3012</v>
      </c>
      <c r="E23" s="598"/>
      <c r="F23" s="35"/>
      <c r="G23" s="35"/>
      <c r="H23" s="35"/>
      <c r="I23" s="35"/>
      <c r="J23" s="35"/>
      <c r="K23" s="35"/>
      <c r="L23" s="35"/>
    </row>
    <row r="24" spans="2:12" s="43" customFormat="1" ht="12">
      <c r="B24" s="490" t="s">
        <v>1025</v>
      </c>
      <c r="C24" s="490" t="s">
        <v>1026</v>
      </c>
      <c r="D24" s="490">
        <v>3315</v>
      </c>
      <c r="E24" s="598"/>
      <c r="F24" s="35"/>
      <c r="G24" s="35"/>
      <c r="H24" s="35"/>
      <c r="I24" s="35"/>
      <c r="J24" s="35"/>
      <c r="K24" s="35"/>
      <c r="L24" s="35"/>
    </row>
    <row r="25" spans="2:12" s="43" customFormat="1" ht="12">
      <c r="B25" s="490" t="s">
        <v>1025</v>
      </c>
      <c r="C25" s="490" t="s">
        <v>1026</v>
      </c>
      <c r="D25" s="490">
        <v>50</v>
      </c>
      <c r="E25" s="598"/>
      <c r="F25" s="35"/>
      <c r="G25" s="35"/>
      <c r="H25" s="35"/>
      <c r="I25" s="35"/>
      <c r="J25" s="35"/>
      <c r="K25" s="35"/>
      <c r="L25" s="35"/>
    </row>
    <row r="26" spans="2:12" s="43" customFormat="1" ht="12">
      <c r="B26" s="490" t="s">
        <v>1025</v>
      </c>
      <c r="C26" s="490" t="s">
        <v>1026</v>
      </c>
      <c r="D26" s="490">
        <v>501</v>
      </c>
      <c r="E26" s="598"/>
      <c r="F26" s="35"/>
      <c r="G26" s="35"/>
      <c r="H26" s="35"/>
      <c r="I26" s="35"/>
      <c r="J26" s="35"/>
      <c r="K26" s="35"/>
      <c r="L26" s="35"/>
    </row>
    <row r="27" spans="2:12" s="43" customFormat="1" ht="12">
      <c r="B27" s="490" t="s">
        <v>1025</v>
      </c>
      <c r="C27" s="490" t="s">
        <v>1026</v>
      </c>
      <c r="D27" s="490">
        <v>5010</v>
      </c>
      <c r="E27" s="598"/>
      <c r="F27" s="35"/>
      <c r="G27" s="35"/>
      <c r="H27" s="35"/>
      <c r="I27" s="35"/>
      <c r="J27" s="35"/>
      <c r="K27" s="35"/>
      <c r="L27" s="35"/>
    </row>
    <row r="28" spans="2:12" s="43" customFormat="1" ht="12">
      <c r="B28" s="490" t="s">
        <v>1025</v>
      </c>
      <c r="C28" s="490" t="s">
        <v>1026</v>
      </c>
      <c r="D28" s="490">
        <v>502</v>
      </c>
      <c r="E28" s="598"/>
      <c r="F28" s="35"/>
      <c r="G28" s="35"/>
      <c r="H28" s="35"/>
      <c r="I28" s="35"/>
      <c r="J28" s="35"/>
      <c r="K28" s="35"/>
      <c r="L28" s="35"/>
    </row>
    <row r="29" spans="2:12" s="43" customFormat="1" ht="12">
      <c r="B29" s="490" t="s">
        <v>1025</v>
      </c>
      <c r="C29" s="490" t="s">
        <v>1026</v>
      </c>
      <c r="D29" s="490">
        <v>5020</v>
      </c>
      <c r="E29" s="598"/>
      <c r="F29" s="35"/>
      <c r="G29" s="35"/>
      <c r="H29" s="35"/>
      <c r="I29" s="35"/>
      <c r="J29" s="35"/>
      <c r="K29" s="35"/>
      <c r="L29" s="35"/>
    </row>
    <row r="30" spans="2:12" s="43" customFormat="1" ht="12">
      <c r="B30" s="490" t="s">
        <v>1025</v>
      </c>
      <c r="C30" s="490" t="s">
        <v>1026</v>
      </c>
      <c r="D30" s="490">
        <v>5222</v>
      </c>
      <c r="E30" s="598"/>
      <c r="F30" s="35"/>
      <c r="G30" s="35"/>
      <c r="H30" s="35"/>
      <c r="I30" s="35"/>
      <c r="J30" s="35"/>
      <c r="K30" s="35"/>
      <c r="L30" s="35"/>
    </row>
    <row r="31" spans="2:12" s="43" customFormat="1" ht="12">
      <c r="B31" s="490" t="s">
        <v>1025</v>
      </c>
      <c r="C31" s="490" t="s">
        <v>1026</v>
      </c>
      <c r="D31" s="490">
        <v>5224</v>
      </c>
      <c r="E31" s="598"/>
      <c r="F31" s="35"/>
      <c r="G31" s="35"/>
      <c r="H31" s="35"/>
      <c r="I31" s="35"/>
      <c r="J31" s="35"/>
      <c r="K31" s="35"/>
      <c r="L31" s="35"/>
    </row>
    <row r="32" spans="2:12" s="43" customFormat="1" ht="12">
      <c r="B32" s="490" t="s">
        <v>1025</v>
      </c>
      <c r="C32" s="490" t="s">
        <v>1026</v>
      </c>
      <c r="D32" s="490">
        <v>5229</v>
      </c>
      <c r="E32" s="599"/>
      <c r="F32" s="35"/>
      <c r="G32" s="35"/>
      <c r="H32" s="35"/>
      <c r="I32" s="35"/>
      <c r="J32" s="35"/>
      <c r="K32" s="35"/>
      <c r="L32" s="35"/>
    </row>
    <row r="33" spans="2:12" s="43" customFormat="1" ht="12">
      <c r="B33" s="490" t="s">
        <v>1009</v>
      </c>
      <c r="C33" s="490" t="s">
        <v>1028</v>
      </c>
      <c r="D33" s="490">
        <v>27</v>
      </c>
      <c r="E33" s="597" t="s">
        <v>1029</v>
      </c>
      <c r="F33" s="35"/>
      <c r="G33" s="35"/>
      <c r="H33" s="35"/>
      <c r="I33" s="35"/>
      <c r="J33" s="35"/>
      <c r="K33" s="35"/>
      <c r="L33" s="35"/>
    </row>
    <row r="34" spans="2:12" s="43" customFormat="1" ht="12">
      <c r="B34" s="490" t="s">
        <v>1009</v>
      </c>
      <c r="C34" s="490" t="s">
        <v>1028</v>
      </c>
      <c r="D34" s="490">
        <v>2712</v>
      </c>
      <c r="E34" s="604"/>
      <c r="F34" s="35"/>
      <c r="G34" s="35"/>
      <c r="H34" s="35"/>
      <c r="I34" s="35"/>
      <c r="J34" s="35"/>
      <c r="K34" s="35"/>
      <c r="L34" s="35"/>
    </row>
    <row r="35" spans="2:12" s="43" customFormat="1" ht="12">
      <c r="B35" s="490" t="s">
        <v>1009</v>
      </c>
      <c r="C35" s="490" t="s">
        <v>1028</v>
      </c>
      <c r="D35" s="490">
        <v>3314</v>
      </c>
      <c r="E35" s="604"/>
      <c r="F35" s="35"/>
      <c r="G35" s="35"/>
      <c r="H35" s="35"/>
      <c r="I35" s="35"/>
      <c r="J35" s="35"/>
      <c r="K35" s="35"/>
      <c r="L35" s="35"/>
    </row>
    <row r="36" spans="2:12" s="43" customFormat="1" ht="12">
      <c r="B36" s="490" t="s">
        <v>1009</v>
      </c>
      <c r="C36" s="490" t="s">
        <v>1028</v>
      </c>
      <c r="D36" s="490">
        <v>35</v>
      </c>
      <c r="E36" s="604"/>
      <c r="F36" s="35"/>
      <c r="G36" s="35"/>
      <c r="H36" s="35"/>
      <c r="I36" s="35"/>
      <c r="J36" s="35"/>
      <c r="K36" s="35"/>
      <c r="L36" s="35"/>
    </row>
    <row r="37" spans="2:12" s="43" customFormat="1" ht="12">
      <c r="B37" s="490" t="s">
        <v>1009</v>
      </c>
      <c r="C37" s="490" t="s">
        <v>1028</v>
      </c>
      <c r="D37" s="490">
        <v>351</v>
      </c>
      <c r="E37" s="604"/>
      <c r="F37" s="35"/>
      <c r="G37" s="35"/>
      <c r="H37" s="35"/>
      <c r="I37" s="35"/>
      <c r="J37" s="35"/>
      <c r="K37" s="35"/>
      <c r="L37" s="35"/>
    </row>
    <row r="38" spans="2:12" s="43" customFormat="1" ht="12">
      <c r="B38" s="490" t="s">
        <v>1009</v>
      </c>
      <c r="C38" s="490" t="s">
        <v>1028</v>
      </c>
      <c r="D38" s="490">
        <v>3511</v>
      </c>
      <c r="E38" s="604"/>
      <c r="F38" s="35"/>
      <c r="G38" s="35"/>
      <c r="H38" s="35"/>
      <c r="I38" s="35"/>
      <c r="J38" s="35"/>
      <c r="K38" s="35"/>
      <c r="L38" s="35"/>
    </row>
    <row r="39" spans="2:12" s="43" customFormat="1" ht="12">
      <c r="B39" s="490" t="s">
        <v>1009</v>
      </c>
      <c r="C39" s="490" t="s">
        <v>1028</v>
      </c>
      <c r="D39" s="490">
        <v>3512</v>
      </c>
      <c r="E39" s="604"/>
      <c r="F39" s="35"/>
      <c r="G39" s="35"/>
      <c r="H39" s="35"/>
      <c r="I39" s="35"/>
      <c r="J39" s="35"/>
      <c r="K39" s="35"/>
      <c r="L39" s="35"/>
    </row>
    <row r="40" spans="2:12" s="43" customFormat="1" ht="12">
      <c r="B40" s="490" t="s">
        <v>1009</v>
      </c>
      <c r="C40" s="490" t="s">
        <v>1028</v>
      </c>
      <c r="D40" s="490">
        <v>3513</v>
      </c>
      <c r="E40" s="604"/>
      <c r="F40" s="35"/>
      <c r="G40" s="35"/>
      <c r="H40" s="35"/>
      <c r="I40" s="35"/>
      <c r="J40" s="35"/>
      <c r="K40" s="35"/>
      <c r="L40" s="35"/>
    </row>
    <row r="41" spans="2:12" s="43" customFormat="1" ht="12">
      <c r="B41" s="490" t="s">
        <v>1009</v>
      </c>
      <c r="C41" s="490" t="s">
        <v>1028</v>
      </c>
      <c r="D41" s="490">
        <v>3514</v>
      </c>
      <c r="E41" s="604"/>
      <c r="F41" s="35"/>
      <c r="G41" s="35"/>
      <c r="H41" s="35"/>
      <c r="I41" s="35"/>
      <c r="J41" s="35"/>
      <c r="K41" s="35"/>
      <c r="L41" s="35"/>
    </row>
    <row r="42" spans="2:12" s="43" customFormat="1" ht="12">
      <c r="B42" s="490" t="s">
        <v>1009</v>
      </c>
      <c r="C42" s="490" t="s">
        <v>1028</v>
      </c>
      <c r="D42" s="490">
        <v>4321</v>
      </c>
      <c r="E42" s="603"/>
      <c r="F42" s="35"/>
      <c r="G42" s="35"/>
      <c r="H42" s="35"/>
      <c r="I42" s="35"/>
      <c r="J42" s="35"/>
      <c r="K42" s="35"/>
      <c r="L42" s="35"/>
    </row>
    <row r="43" spans="2:12" s="43" customFormat="1" ht="12">
      <c r="B43" s="490" t="s">
        <v>1030</v>
      </c>
      <c r="C43" s="490" t="s">
        <v>1031</v>
      </c>
      <c r="D43" s="490">
        <v>91</v>
      </c>
      <c r="E43" s="597" t="s">
        <v>1032</v>
      </c>
      <c r="F43" s="35"/>
      <c r="G43" s="35"/>
      <c r="H43" s="35"/>
      <c r="I43" s="35"/>
      <c r="J43" s="35"/>
      <c r="K43" s="35"/>
      <c r="L43" s="35"/>
    </row>
    <row r="44" spans="2:12" s="43" customFormat="1" ht="12">
      <c r="B44" s="490" t="s">
        <v>1030</v>
      </c>
      <c r="C44" s="490" t="s">
        <v>1031</v>
      </c>
      <c r="D44" s="490">
        <v>910</v>
      </c>
      <c r="E44" s="604"/>
      <c r="F44" s="35"/>
      <c r="G44" s="35"/>
      <c r="H44" s="35"/>
      <c r="I44" s="35"/>
      <c r="J44" s="35"/>
      <c r="K44" s="35"/>
      <c r="L44" s="35"/>
    </row>
    <row r="45" spans="2:12" s="43" customFormat="1" ht="12">
      <c r="B45" s="490" t="s">
        <v>1030</v>
      </c>
      <c r="C45" s="490" t="s">
        <v>1031</v>
      </c>
      <c r="D45" s="490">
        <v>192</v>
      </c>
      <c r="E45" s="604"/>
      <c r="F45" s="35"/>
      <c r="G45" s="35"/>
      <c r="H45" s="35"/>
      <c r="I45" s="35"/>
      <c r="J45" s="35"/>
      <c r="K45" s="35"/>
      <c r="L45" s="35"/>
    </row>
    <row r="46" spans="2:12" s="43" customFormat="1" ht="12">
      <c r="B46" s="490" t="s">
        <v>1030</v>
      </c>
      <c r="C46" s="490" t="s">
        <v>1031</v>
      </c>
      <c r="D46" s="490">
        <v>1920</v>
      </c>
      <c r="E46" s="604"/>
      <c r="F46" s="35"/>
      <c r="G46" s="35"/>
      <c r="H46" s="35"/>
      <c r="I46" s="35"/>
      <c r="J46" s="35"/>
      <c r="K46" s="35"/>
      <c r="L46" s="35"/>
    </row>
    <row r="47" spans="2:12" s="43" customFormat="1" ht="12">
      <c r="B47" s="490" t="s">
        <v>1030</v>
      </c>
      <c r="C47" s="490" t="s">
        <v>1031</v>
      </c>
      <c r="D47" s="490">
        <v>2014</v>
      </c>
      <c r="E47" s="604"/>
      <c r="F47" s="35"/>
      <c r="G47" s="35"/>
      <c r="H47" s="35"/>
      <c r="I47" s="35"/>
      <c r="J47" s="35"/>
      <c r="K47" s="35"/>
      <c r="L47" s="35"/>
    </row>
    <row r="48" spans="2:12" s="43" customFormat="1" ht="12">
      <c r="B48" s="490" t="s">
        <v>1030</v>
      </c>
      <c r="C48" s="490" t="s">
        <v>1031</v>
      </c>
      <c r="D48" s="490">
        <v>352</v>
      </c>
      <c r="E48" s="604"/>
      <c r="F48" s="35"/>
      <c r="G48" s="35"/>
      <c r="H48" s="35"/>
      <c r="I48" s="35"/>
      <c r="J48" s="35"/>
      <c r="K48" s="35"/>
      <c r="L48" s="35"/>
    </row>
    <row r="49" spans="2:12" s="43" customFormat="1" ht="12">
      <c r="B49" s="490" t="s">
        <v>1030</v>
      </c>
      <c r="C49" s="490" t="s">
        <v>1031</v>
      </c>
      <c r="D49" s="490">
        <v>3521</v>
      </c>
      <c r="E49" s="604"/>
      <c r="F49" s="35"/>
      <c r="G49" s="35"/>
      <c r="H49" s="35"/>
      <c r="I49" s="35"/>
      <c r="J49" s="35"/>
      <c r="K49" s="35"/>
      <c r="L49" s="35"/>
    </row>
    <row r="50" spans="2:12" s="43" customFormat="1" ht="12">
      <c r="B50" s="490" t="s">
        <v>1030</v>
      </c>
      <c r="C50" s="490" t="s">
        <v>1031</v>
      </c>
      <c r="D50" s="490">
        <v>3522</v>
      </c>
      <c r="E50" s="604"/>
      <c r="F50" s="35"/>
      <c r="G50" s="35"/>
      <c r="H50" s="35"/>
      <c r="I50" s="35"/>
      <c r="J50" s="35"/>
      <c r="K50" s="35"/>
      <c r="L50" s="35"/>
    </row>
    <row r="51" spans="2:12" s="43" customFormat="1" ht="12">
      <c r="B51" s="490" t="s">
        <v>1030</v>
      </c>
      <c r="C51" s="490" t="s">
        <v>1031</v>
      </c>
      <c r="D51" s="490">
        <v>3523</v>
      </c>
      <c r="E51" s="604"/>
      <c r="F51" s="35"/>
      <c r="G51" s="35"/>
      <c r="H51" s="35"/>
      <c r="I51" s="35"/>
      <c r="J51" s="35"/>
      <c r="K51" s="35"/>
      <c r="L51" s="35"/>
    </row>
    <row r="52" spans="2:12" s="43" customFormat="1" ht="12">
      <c r="B52" s="490" t="s">
        <v>1030</v>
      </c>
      <c r="C52" s="490" t="s">
        <v>1031</v>
      </c>
      <c r="D52" s="490">
        <v>4612</v>
      </c>
      <c r="E52" s="604"/>
      <c r="F52" s="35"/>
      <c r="G52" s="35"/>
      <c r="H52" s="35"/>
      <c r="I52" s="35"/>
      <c r="J52" s="35"/>
      <c r="K52" s="35"/>
      <c r="L52" s="35"/>
    </row>
    <row r="53" spans="2:12" s="43" customFormat="1" ht="12">
      <c r="B53" s="490" t="s">
        <v>1030</v>
      </c>
      <c r="C53" s="490" t="s">
        <v>1031</v>
      </c>
      <c r="D53" s="490">
        <v>4671</v>
      </c>
      <c r="E53" s="604"/>
      <c r="F53" s="35"/>
      <c r="G53" s="35"/>
      <c r="H53" s="35"/>
      <c r="I53" s="35"/>
      <c r="J53" s="35"/>
      <c r="K53" s="35"/>
      <c r="L53" s="35"/>
    </row>
    <row r="54" spans="2:12" s="43" customFormat="1" ht="12">
      <c r="B54" s="490" t="s">
        <v>1030</v>
      </c>
      <c r="C54" s="490" t="s">
        <v>1031</v>
      </c>
      <c r="D54" s="490">
        <v>6</v>
      </c>
      <c r="E54" s="604"/>
      <c r="F54" s="35"/>
      <c r="G54" s="35"/>
      <c r="H54" s="35"/>
      <c r="I54" s="35"/>
      <c r="J54" s="35"/>
      <c r="K54" s="35"/>
      <c r="L54" s="35"/>
    </row>
    <row r="55" spans="2:12" s="43" customFormat="1" ht="12">
      <c r="B55" s="490" t="s">
        <v>1030</v>
      </c>
      <c r="C55" s="490" t="s">
        <v>1031</v>
      </c>
      <c r="D55" s="490">
        <v>61</v>
      </c>
      <c r="E55" s="604"/>
      <c r="F55" s="35"/>
      <c r="G55" s="35"/>
      <c r="H55" s="35"/>
      <c r="I55" s="35"/>
      <c r="J55" s="35"/>
      <c r="K55" s="35"/>
      <c r="L55" s="35"/>
    </row>
    <row r="56" spans="2:12" s="43" customFormat="1" ht="12">
      <c r="B56" s="490" t="s">
        <v>1030</v>
      </c>
      <c r="C56" s="490" t="s">
        <v>1031</v>
      </c>
      <c r="D56" s="490">
        <v>610</v>
      </c>
      <c r="E56" s="604"/>
      <c r="F56" s="35"/>
      <c r="G56" s="35"/>
      <c r="H56" s="35"/>
      <c r="I56" s="35"/>
      <c r="J56" s="35"/>
      <c r="K56" s="35"/>
      <c r="L56" s="35"/>
    </row>
    <row r="57" spans="2:12" s="43" customFormat="1" ht="12">
      <c r="B57" s="490" t="s">
        <v>1030</v>
      </c>
      <c r="C57" s="490" t="s">
        <v>1031</v>
      </c>
      <c r="D57" s="490">
        <v>62</v>
      </c>
      <c r="E57" s="604"/>
      <c r="F57" s="35"/>
      <c r="G57" s="35"/>
      <c r="H57" s="35"/>
      <c r="I57" s="35"/>
      <c r="J57" s="35"/>
      <c r="K57" s="35"/>
      <c r="L57" s="35"/>
    </row>
    <row r="58" spans="2:12" s="43" customFormat="1" ht="12">
      <c r="B58" s="490" t="s">
        <v>1030</v>
      </c>
      <c r="C58" s="490" t="s">
        <v>1031</v>
      </c>
      <c r="D58" s="490">
        <v>620</v>
      </c>
      <c r="E58" s="603"/>
      <c r="F58" s="35"/>
      <c r="G58" s="35"/>
      <c r="H58" s="35"/>
      <c r="I58" s="35"/>
      <c r="J58" s="35"/>
      <c r="K58" s="35"/>
      <c r="L58" s="35"/>
    </row>
    <row r="59" spans="2:12" s="43" customFormat="1" ht="12.75" customHeight="1">
      <c r="B59" s="491" t="s">
        <v>1033</v>
      </c>
      <c r="C59" s="490" t="s">
        <v>1034</v>
      </c>
      <c r="D59" s="490">
        <v>24</v>
      </c>
      <c r="E59" s="597" t="s">
        <v>1035</v>
      </c>
      <c r="F59" s="35"/>
      <c r="G59" s="35"/>
      <c r="H59" s="35"/>
      <c r="I59" s="35"/>
      <c r="J59" s="35"/>
      <c r="K59" s="35"/>
      <c r="L59" s="35"/>
    </row>
    <row r="60" spans="2:12" s="43" customFormat="1" ht="12.75" customHeight="1">
      <c r="B60" s="491" t="s">
        <v>1033</v>
      </c>
      <c r="C60" s="490" t="s">
        <v>1034</v>
      </c>
      <c r="D60" s="490">
        <v>241</v>
      </c>
      <c r="E60" s="604"/>
      <c r="F60" s="35"/>
      <c r="G60" s="35"/>
      <c r="H60" s="35"/>
      <c r="I60" s="35"/>
      <c r="J60" s="35"/>
      <c r="K60" s="35"/>
      <c r="L60" s="35"/>
    </row>
    <row r="61" spans="2:12" s="43" customFormat="1" ht="12.75" customHeight="1">
      <c r="B61" s="491" t="s">
        <v>1033</v>
      </c>
      <c r="C61" s="490" t="s">
        <v>1034</v>
      </c>
      <c r="D61" s="490">
        <v>2410</v>
      </c>
      <c r="E61" s="604"/>
      <c r="F61" s="35"/>
      <c r="G61" s="35"/>
      <c r="H61" s="35"/>
      <c r="I61" s="35"/>
      <c r="J61" s="35"/>
      <c r="K61" s="35"/>
      <c r="L61" s="35"/>
    </row>
    <row r="62" spans="2:12" s="43" customFormat="1" ht="12.75" customHeight="1">
      <c r="B62" s="491" t="s">
        <v>1033</v>
      </c>
      <c r="C62" s="490" t="s">
        <v>1034</v>
      </c>
      <c r="D62" s="490">
        <v>242</v>
      </c>
      <c r="E62" s="604"/>
      <c r="F62" s="35"/>
      <c r="G62" s="35"/>
      <c r="H62" s="35"/>
      <c r="I62" s="35"/>
      <c r="J62" s="35"/>
      <c r="K62" s="35"/>
      <c r="L62" s="35"/>
    </row>
    <row r="63" spans="2:12" s="43" customFormat="1" ht="12.75" customHeight="1">
      <c r="B63" s="491" t="s">
        <v>1033</v>
      </c>
      <c r="C63" s="490" t="s">
        <v>1034</v>
      </c>
      <c r="D63" s="490">
        <v>2420</v>
      </c>
      <c r="E63" s="604"/>
      <c r="F63" s="35"/>
      <c r="G63" s="35"/>
      <c r="H63" s="35"/>
      <c r="I63" s="35"/>
      <c r="J63" s="35"/>
      <c r="K63" s="35"/>
      <c r="L63" s="35"/>
    </row>
    <row r="64" spans="2:12" s="43" customFormat="1" ht="12.75" customHeight="1">
      <c r="B64" s="491" t="s">
        <v>1033</v>
      </c>
      <c r="C64" s="490" t="s">
        <v>1034</v>
      </c>
      <c r="D64" s="490">
        <v>2434</v>
      </c>
      <c r="E64" s="604"/>
      <c r="F64" s="35"/>
      <c r="G64" s="35"/>
      <c r="H64" s="35"/>
      <c r="I64" s="35"/>
      <c r="J64" s="35"/>
      <c r="K64" s="35"/>
      <c r="L64" s="35"/>
    </row>
    <row r="65" spans="2:12" s="43" customFormat="1" ht="12.75" customHeight="1">
      <c r="B65" s="491" t="s">
        <v>1033</v>
      </c>
      <c r="C65" s="490" t="s">
        <v>1034</v>
      </c>
      <c r="D65" s="490">
        <v>244</v>
      </c>
      <c r="E65" s="604"/>
      <c r="F65" s="35"/>
      <c r="G65" s="35"/>
      <c r="H65" s="35"/>
      <c r="I65" s="35"/>
      <c r="J65" s="35"/>
      <c r="K65" s="35"/>
      <c r="L65" s="35"/>
    </row>
    <row r="66" spans="2:12" s="43" customFormat="1" ht="12.75" customHeight="1">
      <c r="B66" s="491" t="s">
        <v>1033</v>
      </c>
      <c r="C66" s="490" t="s">
        <v>1034</v>
      </c>
      <c r="D66" s="490">
        <v>2442</v>
      </c>
      <c r="E66" s="604"/>
      <c r="F66" s="35"/>
      <c r="G66" s="35"/>
      <c r="H66" s="35"/>
      <c r="I66" s="35"/>
      <c r="J66" s="35"/>
      <c r="K66" s="35"/>
      <c r="L66" s="35"/>
    </row>
    <row r="67" spans="2:12" s="43" customFormat="1" ht="12.75" customHeight="1">
      <c r="B67" s="491" t="s">
        <v>1033</v>
      </c>
      <c r="C67" s="490" t="s">
        <v>1034</v>
      </c>
      <c r="D67" s="490">
        <v>2444</v>
      </c>
      <c r="E67" s="604"/>
      <c r="F67" s="35"/>
      <c r="G67" s="35"/>
      <c r="H67" s="35"/>
      <c r="I67" s="35"/>
      <c r="J67" s="35"/>
      <c r="K67" s="35"/>
      <c r="L67" s="35"/>
    </row>
    <row r="68" spans="2:12" s="43" customFormat="1" ht="12.75" customHeight="1">
      <c r="B68" s="491" t="s">
        <v>1033</v>
      </c>
      <c r="C68" s="490" t="s">
        <v>1034</v>
      </c>
      <c r="D68" s="490">
        <v>2445</v>
      </c>
      <c r="E68" s="604"/>
      <c r="F68" s="35"/>
      <c r="G68" s="35"/>
      <c r="H68" s="35"/>
      <c r="I68" s="35"/>
      <c r="J68" s="35"/>
      <c r="K68" s="35"/>
      <c r="L68" s="35"/>
    </row>
    <row r="69" spans="2:12" s="43" customFormat="1" ht="12.75" customHeight="1">
      <c r="B69" s="491" t="s">
        <v>1033</v>
      </c>
      <c r="C69" s="490" t="s">
        <v>1034</v>
      </c>
      <c r="D69" s="490">
        <v>245</v>
      </c>
      <c r="E69" s="604"/>
      <c r="F69" s="35"/>
      <c r="G69" s="35"/>
      <c r="H69" s="35"/>
      <c r="I69" s="35"/>
      <c r="J69" s="35"/>
      <c r="K69" s="35"/>
      <c r="L69" s="35"/>
    </row>
    <row r="70" spans="2:12" s="43" customFormat="1" ht="12.75" customHeight="1">
      <c r="B70" s="491" t="s">
        <v>1033</v>
      </c>
      <c r="C70" s="490" t="s">
        <v>1034</v>
      </c>
      <c r="D70" s="490">
        <v>2451</v>
      </c>
      <c r="E70" s="604"/>
      <c r="F70" s="35"/>
      <c r="G70" s="35"/>
      <c r="H70" s="35"/>
      <c r="I70" s="35"/>
      <c r="J70" s="35"/>
      <c r="K70" s="35"/>
      <c r="L70" s="35"/>
    </row>
    <row r="71" spans="2:12" s="43" customFormat="1" ht="12.75" customHeight="1">
      <c r="B71" s="491" t="s">
        <v>1033</v>
      </c>
      <c r="C71" s="490" t="s">
        <v>1034</v>
      </c>
      <c r="D71" s="490">
        <v>2452</v>
      </c>
      <c r="E71" s="604"/>
      <c r="F71" s="35"/>
      <c r="G71" s="35"/>
      <c r="H71" s="35"/>
      <c r="I71" s="35"/>
      <c r="J71" s="35"/>
      <c r="K71" s="35"/>
      <c r="L71" s="35"/>
    </row>
    <row r="72" spans="2:12" s="43" customFormat="1" ht="12.75" customHeight="1">
      <c r="B72" s="491" t="s">
        <v>1033</v>
      </c>
      <c r="C72" s="490" t="s">
        <v>1034</v>
      </c>
      <c r="D72" s="490">
        <v>25</v>
      </c>
      <c r="E72" s="604"/>
      <c r="F72" s="35"/>
      <c r="G72" s="35"/>
      <c r="H72" s="35"/>
      <c r="I72" s="35"/>
      <c r="J72" s="35"/>
      <c r="K72" s="35"/>
      <c r="L72" s="35"/>
    </row>
    <row r="73" spans="2:12" s="43" customFormat="1" ht="12.75" customHeight="1">
      <c r="B73" s="491" t="s">
        <v>1033</v>
      </c>
      <c r="C73" s="490" t="s">
        <v>1034</v>
      </c>
      <c r="D73" s="490">
        <v>251</v>
      </c>
      <c r="E73" s="604"/>
      <c r="F73" s="35"/>
      <c r="G73" s="35"/>
      <c r="H73" s="35"/>
      <c r="I73" s="35"/>
      <c r="J73" s="35"/>
      <c r="K73" s="35"/>
      <c r="L73" s="35"/>
    </row>
    <row r="74" spans="2:12" s="43" customFormat="1" ht="12.75" customHeight="1">
      <c r="B74" s="491" t="s">
        <v>1033</v>
      </c>
      <c r="C74" s="490" t="s">
        <v>1034</v>
      </c>
      <c r="D74" s="490">
        <v>2511</v>
      </c>
      <c r="E74" s="604"/>
      <c r="F74" s="35"/>
      <c r="G74" s="35"/>
      <c r="H74" s="35"/>
      <c r="I74" s="35"/>
      <c r="J74" s="35"/>
      <c r="K74" s="35"/>
      <c r="L74" s="35"/>
    </row>
    <row r="75" spans="2:12" s="43" customFormat="1" ht="12.75" customHeight="1">
      <c r="B75" s="491" t="s">
        <v>1033</v>
      </c>
      <c r="C75" s="490" t="s">
        <v>1034</v>
      </c>
      <c r="D75" s="490">
        <v>4672</v>
      </c>
      <c r="E75" s="604"/>
      <c r="F75" s="35"/>
      <c r="G75" s="35"/>
      <c r="H75" s="35"/>
      <c r="I75" s="35"/>
      <c r="J75" s="35"/>
      <c r="K75" s="35"/>
      <c r="L75" s="35"/>
    </row>
    <row r="76" spans="2:12" s="43" customFormat="1" ht="12.75" customHeight="1">
      <c r="B76" s="491" t="s">
        <v>1033</v>
      </c>
      <c r="C76" s="490" t="s">
        <v>1036</v>
      </c>
      <c r="D76" s="490">
        <v>5</v>
      </c>
      <c r="E76" s="604"/>
      <c r="F76" s="35"/>
      <c r="G76" s="35"/>
      <c r="H76" s="35"/>
      <c r="I76" s="35"/>
      <c r="J76" s="35"/>
      <c r="K76" s="35"/>
      <c r="L76" s="35"/>
    </row>
    <row r="77" spans="2:12" s="43" customFormat="1" ht="12.75" customHeight="1">
      <c r="B77" s="491" t="s">
        <v>1033</v>
      </c>
      <c r="C77" s="490" t="s">
        <v>1036</v>
      </c>
      <c r="D77" s="490">
        <v>51</v>
      </c>
      <c r="E77" s="604"/>
      <c r="F77" s="35"/>
      <c r="G77" s="35"/>
      <c r="H77" s="35"/>
      <c r="I77" s="35"/>
      <c r="J77" s="35"/>
      <c r="K77" s="35"/>
      <c r="L77" s="35"/>
    </row>
    <row r="78" spans="2:12" s="43" customFormat="1" ht="12.75" customHeight="1">
      <c r="B78" s="491" t="s">
        <v>1033</v>
      </c>
      <c r="C78" s="490" t="s">
        <v>1036</v>
      </c>
      <c r="D78" s="490">
        <v>510</v>
      </c>
      <c r="E78" s="604"/>
      <c r="F78" s="35"/>
      <c r="G78" s="35"/>
      <c r="H78" s="35"/>
      <c r="I78" s="35"/>
      <c r="J78" s="35"/>
      <c r="K78" s="35"/>
      <c r="L78" s="35"/>
    </row>
    <row r="79" spans="2:12" s="43" customFormat="1" ht="12.75" customHeight="1">
      <c r="B79" s="491" t="s">
        <v>1033</v>
      </c>
      <c r="C79" s="490" t="s">
        <v>1036</v>
      </c>
      <c r="D79" s="490">
        <v>52</v>
      </c>
      <c r="E79" s="604"/>
      <c r="F79" s="35"/>
      <c r="G79" s="35"/>
      <c r="H79" s="35"/>
      <c r="I79" s="35"/>
      <c r="J79" s="35"/>
      <c r="K79" s="35"/>
      <c r="L79" s="35"/>
    </row>
    <row r="80" spans="2:12" s="43" customFormat="1" ht="12.75" customHeight="1">
      <c r="B80" s="491" t="s">
        <v>1033</v>
      </c>
      <c r="C80" s="490" t="s">
        <v>1036</v>
      </c>
      <c r="D80" s="490">
        <v>520</v>
      </c>
      <c r="E80" s="604"/>
      <c r="F80" s="35"/>
      <c r="G80" s="35"/>
      <c r="H80" s="35"/>
      <c r="I80" s="35"/>
      <c r="J80" s="35"/>
      <c r="K80" s="35"/>
      <c r="L80" s="35"/>
    </row>
    <row r="81" spans="2:12" s="43" customFormat="1" ht="12.75" customHeight="1">
      <c r="B81" s="491" t="s">
        <v>1033</v>
      </c>
      <c r="C81" s="490" t="s">
        <v>1034</v>
      </c>
      <c r="D81" s="490">
        <v>7</v>
      </c>
      <c r="E81" s="604"/>
      <c r="F81" s="35"/>
      <c r="G81" s="35"/>
      <c r="H81" s="35"/>
      <c r="I81" s="35"/>
      <c r="J81" s="35"/>
      <c r="K81" s="35"/>
      <c r="L81" s="35"/>
    </row>
    <row r="82" spans="2:12" s="43" customFormat="1" ht="12.75" customHeight="1">
      <c r="B82" s="491" t="s">
        <v>1033</v>
      </c>
      <c r="C82" s="490" t="s">
        <v>1034</v>
      </c>
      <c r="D82" s="490">
        <v>72</v>
      </c>
      <c r="E82" s="604"/>
      <c r="F82" s="35"/>
      <c r="G82" s="35"/>
      <c r="H82" s="35"/>
      <c r="I82" s="35"/>
      <c r="J82" s="35"/>
      <c r="K82" s="35"/>
      <c r="L82" s="35"/>
    </row>
    <row r="83" spans="2:12" s="43" customFormat="1" ht="12.75" customHeight="1">
      <c r="B83" s="491" t="s">
        <v>1033</v>
      </c>
      <c r="C83" s="490" t="s">
        <v>1034</v>
      </c>
      <c r="D83" s="490">
        <v>729</v>
      </c>
      <c r="E83" s="603"/>
      <c r="F83" s="35"/>
      <c r="G83" s="35"/>
      <c r="H83" s="35"/>
      <c r="I83" s="35"/>
      <c r="J83" s="35"/>
      <c r="K83" s="35"/>
      <c r="L83" s="35"/>
    </row>
    <row r="84" spans="2:12" s="43" customFormat="1" ht="19.5" customHeight="1">
      <c r="B84" s="490" t="s">
        <v>1030</v>
      </c>
      <c r="C84" s="490" t="s">
        <v>1036</v>
      </c>
      <c r="D84" s="490">
        <v>8</v>
      </c>
      <c r="E84" s="597" t="s">
        <v>1037</v>
      </c>
      <c r="F84" s="35"/>
      <c r="G84" s="35"/>
      <c r="H84" s="35"/>
      <c r="I84" s="35"/>
      <c r="J84" s="35"/>
      <c r="K84" s="35"/>
      <c r="L84" s="35"/>
    </row>
    <row r="85" spans="2:12" s="43" customFormat="1" ht="19.5" customHeight="1">
      <c r="B85" s="490" t="s">
        <v>1030</v>
      </c>
      <c r="C85" s="490" t="s">
        <v>1036</v>
      </c>
      <c r="D85" s="490">
        <v>9</v>
      </c>
      <c r="E85" s="603"/>
      <c r="F85" s="35"/>
      <c r="G85" s="35"/>
      <c r="H85" s="35"/>
      <c r="I85" s="35"/>
      <c r="J85" s="35"/>
      <c r="K85" s="35"/>
      <c r="L85" s="35"/>
    </row>
    <row r="86" spans="2:12" s="43" customFormat="1" ht="12">
      <c r="B86" s="490" t="s">
        <v>1014</v>
      </c>
      <c r="C86" s="490" t="s">
        <v>1038</v>
      </c>
      <c r="D86" s="490">
        <v>235</v>
      </c>
      <c r="E86" s="597" t="s">
        <v>1035</v>
      </c>
      <c r="F86" s="35"/>
      <c r="G86" s="35"/>
      <c r="H86" s="35"/>
      <c r="I86" s="35"/>
      <c r="J86" s="35"/>
      <c r="K86" s="35"/>
      <c r="L86" s="35"/>
    </row>
    <row r="87" spans="2:12" s="43" customFormat="1" ht="12">
      <c r="B87" s="490" t="s">
        <v>1014</v>
      </c>
      <c r="C87" s="490" t="s">
        <v>1038</v>
      </c>
      <c r="D87" s="490">
        <v>2351</v>
      </c>
      <c r="E87" s="604"/>
      <c r="F87" s="35"/>
      <c r="G87" s="35"/>
      <c r="H87" s="35"/>
      <c r="I87" s="35"/>
      <c r="J87" s="35"/>
      <c r="K87" s="35"/>
      <c r="L87" s="35"/>
    </row>
    <row r="88" spans="2:12" s="43" customFormat="1" ht="12">
      <c r="B88" s="490" t="s">
        <v>1014</v>
      </c>
      <c r="C88" s="490" t="s">
        <v>1038</v>
      </c>
      <c r="D88" s="490">
        <v>2352</v>
      </c>
      <c r="E88" s="604"/>
      <c r="F88" s="35"/>
      <c r="G88" s="35"/>
      <c r="H88" s="35"/>
      <c r="I88" s="35"/>
      <c r="J88" s="35"/>
      <c r="K88" s="35"/>
      <c r="L88" s="35"/>
    </row>
    <row r="89" spans="2:12" s="43" customFormat="1" ht="12">
      <c r="B89" s="490" t="s">
        <v>1014</v>
      </c>
      <c r="C89" s="490" t="s">
        <v>1038</v>
      </c>
      <c r="D89" s="490">
        <v>236</v>
      </c>
      <c r="E89" s="604"/>
      <c r="F89" s="35"/>
      <c r="G89" s="35"/>
      <c r="H89" s="35"/>
      <c r="I89" s="35"/>
      <c r="J89" s="35"/>
      <c r="K89" s="35"/>
      <c r="L89" s="35"/>
    </row>
    <row r="90" spans="2:12" s="43" customFormat="1" ht="12">
      <c r="B90" s="490" t="s">
        <v>1014</v>
      </c>
      <c r="C90" s="490" t="s">
        <v>1038</v>
      </c>
      <c r="D90" s="490">
        <v>2361</v>
      </c>
      <c r="E90" s="604"/>
      <c r="F90" s="35"/>
      <c r="G90" s="35"/>
      <c r="H90" s="35"/>
      <c r="I90" s="35"/>
      <c r="J90" s="35"/>
      <c r="K90" s="35"/>
      <c r="L90" s="35"/>
    </row>
    <row r="91" spans="2:12" s="43" customFormat="1" ht="12">
      <c r="B91" s="490" t="s">
        <v>1014</v>
      </c>
      <c r="C91" s="490" t="s">
        <v>1038</v>
      </c>
      <c r="D91" s="490">
        <v>2363</v>
      </c>
      <c r="E91" s="604"/>
      <c r="F91" s="35"/>
      <c r="G91" s="35"/>
      <c r="H91" s="35"/>
      <c r="I91" s="35"/>
      <c r="J91" s="35"/>
      <c r="K91" s="35"/>
      <c r="L91" s="35"/>
    </row>
    <row r="92" spans="2:12" s="43" customFormat="1" ht="12">
      <c r="B92" s="490" t="s">
        <v>1014</v>
      </c>
      <c r="C92" s="490" t="s">
        <v>1038</v>
      </c>
      <c r="D92" s="490">
        <v>2364</v>
      </c>
      <c r="E92" s="604"/>
      <c r="F92" s="35"/>
      <c r="G92" s="35"/>
      <c r="H92" s="35"/>
      <c r="I92" s="35"/>
      <c r="J92" s="35"/>
      <c r="K92" s="35"/>
      <c r="L92" s="35"/>
    </row>
    <row r="93" spans="2:12" s="43" customFormat="1" ht="12">
      <c r="B93" s="490" t="s">
        <v>1014</v>
      </c>
      <c r="C93" s="490" t="s">
        <v>1038</v>
      </c>
      <c r="D93" s="490">
        <v>811</v>
      </c>
      <c r="E93" s="604"/>
      <c r="F93" s="35"/>
      <c r="G93" s="35"/>
      <c r="H93" s="35"/>
      <c r="I93" s="35"/>
      <c r="J93" s="35"/>
      <c r="K93" s="35"/>
      <c r="L93" s="35"/>
    </row>
    <row r="94" spans="2:12" s="43" customFormat="1" ht="12">
      <c r="B94" s="490" t="s">
        <v>1014</v>
      </c>
      <c r="C94" s="490" t="s">
        <v>1038</v>
      </c>
      <c r="D94" s="490">
        <v>89</v>
      </c>
      <c r="E94" s="603"/>
      <c r="F94" s="35"/>
      <c r="G94" s="35"/>
      <c r="H94" s="35"/>
      <c r="I94" s="35"/>
      <c r="J94" s="35"/>
      <c r="K94" s="35"/>
      <c r="L94" s="35"/>
    </row>
    <row r="95" spans="2:12" s="43" customFormat="1" ht="12.75" customHeight="1">
      <c r="B95" s="490" t="s">
        <v>1012</v>
      </c>
      <c r="C95" s="490" t="s">
        <v>1039</v>
      </c>
      <c r="D95" s="490">
        <v>3030</v>
      </c>
      <c r="E95" s="597" t="s">
        <v>1040</v>
      </c>
      <c r="F95" s="35"/>
      <c r="G95" s="35"/>
      <c r="H95" s="35"/>
      <c r="I95" s="35"/>
      <c r="J95" s="35"/>
      <c r="K95" s="35"/>
      <c r="L95" s="35"/>
    </row>
    <row r="96" spans="2:12" s="43" customFormat="1" ht="12.75" customHeight="1">
      <c r="B96" s="490" t="s">
        <v>1012</v>
      </c>
      <c r="C96" s="490" t="s">
        <v>1039</v>
      </c>
      <c r="D96" s="490">
        <v>3316</v>
      </c>
      <c r="E96" s="604"/>
      <c r="F96" s="35"/>
      <c r="G96" s="35"/>
      <c r="H96" s="35"/>
      <c r="I96" s="35"/>
      <c r="J96" s="35"/>
      <c r="K96" s="35"/>
      <c r="L96" s="35"/>
    </row>
    <row r="97" spans="2:12" s="43" customFormat="1" ht="12.75" customHeight="1">
      <c r="B97" s="490" t="s">
        <v>1012</v>
      </c>
      <c r="C97" s="490" t="s">
        <v>1039</v>
      </c>
      <c r="D97" s="490">
        <v>511</v>
      </c>
      <c r="E97" s="604"/>
      <c r="F97" s="35"/>
      <c r="G97" s="35"/>
      <c r="H97" s="35"/>
      <c r="I97" s="35"/>
      <c r="J97" s="35"/>
      <c r="K97" s="35"/>
      <c r="L97" s="35"/>
    </row>
    <row r="98" spans="2:12" s="43" customFormat="1" ht="12.75" customHeight="1">
      <c r="B98" s="490" t="s">
        <v>1012</v>
      </c>
      <c r="C98" s="490" t="s">
        <v>1039</v>
      </c>
      <c r="D98" s="490">
        <v>5110</v>
      </c>
      <c r="E98" s="604"/>
      <c r="F98" s="35"/>
      <c r="G98" s="35"/>
      <c r="H98" s="35"/>
      <c r="I98" s="35"/>
      <c r="J98" s="35"/>
      <c r="K98" s="35"/>
      <c r="L98" s="35"/>
    </row>
    <row r="99" spans="2:12" s="43" customFormat="1" ht="12">
      <c r="B99" s="490" t="s">
        <v>1012</v>
      </c>
      <c r="C99" s="490" t="s">
        <v>1039</v>
      </c>
      <c r="D99" s="490">
        <v>512</v>
      </c>
      <c r="E99" s="604"/>
      <c r="F99" s="35"/>
      <c r="G99" s="35"/>
      <c r="H99" s="35"/>
      <c r="I99" s="35"/>
      <c r="J99" s="35"/>
      <c r="K99" s="35"/>
      <c r="L99" s="35"/>
    </row>
    <row r="100" spans="2:12" s="43" customFormat="1" ht="12">
      <c r="B100" s="490" t="s">
        <v>1012</v>
      </c>
      <c r="C100" s="490" t="s">
        <v>1039</v>
      </c>
      <c r="D100" s="490">
        <v>5121</v>
      </c>
      <c r="E100" s="604"/>
      <c r="F100" s="35"/>
      <c r="G100" s="35"/>
      <c r="H100" s="35"/>
      <c r="I100" s="35"/>
      <c r="J100" s="35"/>
      <c r="K100" s="35"/>
      <c r="L100" s="35"/>
    </row>
    <row r="101" spans="2:12" s="43" customFormat="1" ht="12">
      <c r="B101" s="490" t="s">
        <v>1012</v>
      </c>
      <c r="C101" s="490" t="s">
        <v>1039</v>
      </c>
      <c r="D101" s="490">
        <v>5223</v>
      </c>
      <c r="E101" s="603"/>
      <c r="F101" s="35"/>
      <c r="G101" s="35"/>
      <c r="H101" s="35"/>
      <c r="I101" s="35"/>
      <c r="J101" s="35"/>
      <c r="K101" s="35"/>
      <c r="L101" s="35"/>
    </row>
    <row r="102" spans="2:12" s="43" customFormat="1" ht="12">
      <c r="B102" s="490" t="s">
        <v>1011</v>
      </c>
      <c r="C102" s="490" t="s">
        <v>1041</v>
      </c>
      <c r="D102" s="490">
        <v>2815</v>
      </c>
      <c r="E102" s="597" t="s">
        <v>1042</v>
      </c>
      <c r="F102" s="35"/>
      <c r="G102" s="35"/>
      <c r="H102" s="35"/>
      <c r="I102" s="35"/>
      <c r="J102" s="35"/>
      <c r="K102" s="35"/>
      <c r="L102" s="35"/>
    </row>
    <row r="103" spans="2:12" s="43" customFormat="1" ht="12.75" customHeight="1">
      <c r="B103" s="490" t="s">
        <v>1011</v>
      </c>
      <c r="C103" s="490" t="s">
        <v>1041</v>
      </c>
      <c r="D103" s="490">
        <v>29</v>
      </c>
      <c r="E103" s="604"/>
      <c r="F103" s="35"/>
      <c r="G103" s="35"/>
      <c r="H103" s="35"/>
      <c r="I103" s="35"/>
      <c r="J103" s="35"/>
      <c r="K103" s="35"/>
      <c r="L103" s="35"/>
    </row>
    <row r="104" spans="2:12" s="43" customFormat="1" ht="12.75" customHeight="1">
      <c r="B104" s="490" t="s">
        <v>1011</v>
      </c>
      <c r="C104" s="490" t="s">
        <v>1041</v>
      </c>
      <c r="D104" s="490">
        <v>291</v>
      </c>
      <c r="E104" s="604"/>
      <c r="F104" s="35"/>
      <c r="G104" s="35"/>
      <c r="H104" s="35"/>
      <c r="I104" s="35"/>
      <c r="J104" s="35"/>
      <c r="K104" s="35"/>
      <c r="L104" s="35"/>
    </row>
    <row r="105" spans="2:12" s="43" customFormat="1" ht="12.75" customHeight="1">
      <c r="B105" s="490" t="s">
        <v>1011</v>
      </c>
      <c r="C105" s="490" t="s">
        <v>1041</v>
      </c>
      <c r="D105" s="490">
        <v>2910</v>
      </c>
      <c r="E105" s="604"/>
      <c r="F105" s="35"/>
      <c r="G105" s="35"/>
      <c r="H105" s="35"/>
      <c r="I105" s="35"/>
      <c r="J105" s="35"/>
      <c r="K105" s="35"/>
      <c r="L105" s="35"/>
    </row>
    <row r="106" spans="2:12" s="43" customFormat="1" ht="12.75" customHeight="1">
      <c r="B106" s="490" t="s">
        <v>1011</v>
      </c>
      <c r="C106" s="490" t="s">
        <v>1041</v>
      </c>
      <c r="D106" s="490">
        <v>292</v>
      </c>
      <c r="E106" s="604"/>
      <c r="F106" s="35"/>
      <c r="G106" s="35"/>
      <c r="H106" s="35"/>
      <c r="I106" s="35"/>
      <c r="J106" s="35"/>
      <c r="K106" s="35"/>
      <c r="L106" s="35"/>
    </row>
    <row r="107" spans="2:12" s="43" customFormat="1" ht="12.75" customHeight="1">
      <c r="B107" s="490" t="s">
        <v>1011</v>
      </c>
      <c r="C107" s="490" t="s">
        <v>1041</v>
      </c>
      <c r="D107" s="490">
        <v>2920</v>
      </c>
      <c r="E107" s="604"/>
      <c r="F107" s="35"/>
      <c r="G107" s="35"/>
      <c r="H107" s="35"/>
      <c r="I107" s="35"/>
      <c r="J107" s="35"/>
      <c r="K107" s="35"/>
      <c r="L107" s="35"/>
    </row>
    <row r="108" spans="2:12" s="43" customFormat="1" ht="12.75" customHeight="1">
      <c r="B108" s="490" t="s">
        <v>1011</v>
      </c>
      <c r="C108" s="490" t="s">
        <v>1041</v>
      </c>
      <c r="D108" s="490">
        <v>293</v>
      </c>
      <c r="E108" s="604"/>
      <c r="F108" s="35"/>
      <c r="G108" s="35"/>
      <c r="H108" s="35"/>
      <c r="I108" s="35"/>
      <c r="J108" s="35"/>
      <c r="K108" s="35"/>
      <c r="L108" s="35"/>
    </row>
    <row r="109" spans="2:12" s="43" customFormat="1" ht="12.75" customHeight="1">
      <c r="B109" s="490" t="s">
        <v>1011</v>
      </c>
      <c r="C109" s="490" t="s">
        <v>1041</v>
      </c>
      <c r="D109" s="490">
        <v>2932</v>
      </c>
      <c r="E109" s="603"/>
      <c r="F109" s="35"/>
      <c r="G109" s="35"/>
      <c r="H109" s="35"/>
      <c r="I109" s="35"/>
      <c r="J109" s="35"/>
      <c r="K109" s="35"/>
      <c r="L109" s="35"/>
    </row>
    <row r="110" spans="2:12" s="43" customFormat="1" ht="12.75" customHeight="1">
      <c r="B110" s="452"/>
      <c r="C110" s="35"/>
      <c r="D110" s="35"/>
      <c r="E110" s="35"/>
      <c r="F110" s="35"/>
      <c r="G110" s="35"/>
      <c r="H110" s="35"/>
      <c r="I110" s="35"/>
      <c r="J110" s="35"/>
      <c r="K110" s="35"/>
      <c r="L110" s="35"/>
    </row>
    <row r="111" spans="2:12" ht="12.75" customHeight="1">
      <c r="B111" s="492"/>
      <c r="C111" s="35"/>
      <c r="D111" s="35"/>
      <c r="E111" s="35"/>
      <c r="F111" s="35"/>
      <c r="G111" s="35"/>
      <c r="H111" s="35"/>
      <c r="I111" s="35"/>
      <c r="J111" s="35"/>
      <c r="K111" s="35"/>
      <c r="L111" s="35"/>
    </row>
    <row r="112" spans="2:12" ht="12.75" customHeight="1">
      <c r="B112" s="493"/>
      <c r="C112" s="35"/>
      <c r="D112" s="35"/>
      <c r="E112" s="35"/>
      <c r="F112" s="35"/>
      <c r="G112" s="35"/>
      <c r="H112" s="35"/>
      <c r="I112" s="35"/>
      <c r="J112" s="35"/>
      <c r="K112" s="35"/>
      <c r="L112" s="35"/>
    </row>
    <row r="113" spans="2:13" ht="12.75" customHeight="1">
      <c r="B113" s="493"/>
      <c r="C113" s="35"/>
      <c r="D113" s="35"/>
      <c r="E113" s="35"/>
      <c r="F113" s="35"/>
      <c r="G113" s="35"/>
      <c r="H113" s="35"/>
      <c r="I113" s="35"/>
      <c r="J113" s="35"/>
      <c r="K113" s="35"/>
      <c r="L113" s="35"/>
    </row>
    <row r="114" spans="2:13" ht="12.75" customHeight="1">
      <c r="B114" s="492"/>
      <c r="C114" s="35"/>
      <c r="D114" s="35"/>
      <c r="E114" s="35"/>
      <c r="F114" s="35"/>
      <c r="G114" s="35"/>
      <c r="H114" s="35"/>
      <c r="I114" s="35"/>
      <c r="J114" s="35"/>
      <c r="K114" s="35"/>
      <c r="L114" s="35"/>
    </row>
    <row r="115" spans="2:13" ht="12.75" customHeight="1">
      <c r="B115" s="492"/>
      <c r="C115" s="35"/>
      <c r="D115" s="35"/>
      <c r="E115" s="35"/>
      <c r="F115" s="35"/>
      <c r="G115" s="35"/>
      <c r="H115" s="35"/>
      <c r="I115" s="35"/>
      <c r="J115" s="35"/>
      <c r="K115" s="35"/>
      <c r="L115" s="35"/>
    </row>
    <row r="116" spans="2:13" ht="12.75" customHeight="1">
      <c r="B116" s="473"/>
      <c r="C116" s="35"/>
      <c r="D116" s="35"/>
      <c r="E116" s="35"/>
      <c r="F116" s="35"/>
      <c r="G116" s="35"/>
      <c r="H116" s="35"/>
      <c r="I116" s="35"/>
      <c r="J116" s="35"/>
      <c r="K116" s="35"/>
      <c r="L116" s="35"/>
    </row>
    <row r="117" spans="2:13" ht="12.75" customHeight="1">
      <c r="B117" s="473"/>
      <c r="C117" s="35"/>
      <c r="D117" s="35"/>
      <c r="E117" s="35"/>
      <c r="F117" s="35"/>
      <c r="G117" s="35"/>
      <c r="H117" s="35"/>
      <c r="I117" s="35"/>
      <c r="J117" s="35"/>
      <c r="K117" s="35"/>
      <c r="L117" s="35"/>
    </row>
    <row r="118" spans="2:13" ht="12.75" customHeight="1">
      <c r="B118" s="473"/>
      <c r="C118" s="35"/>
      <c r="D118" s="35"/>
      <c r="E118" s="35"/>
      <c r="F118" s="35"/>
      <c r="G118" s="35"/>
      <c r="H118" s="35"/>
      <c r="I118" s="35"/>
      <c r="J118" s="35"/>
      <c r="K118" s="35"/>
      <c r="L118" s="35"/>
    </row>
    <row r="119" spans="2:13" ht="12.75" customHeight="1">
      <c r="B119" s="474"/>
      <c r="C119" s="35"/>
      <c r="D119" s="35"/>
      <c r="E119" s="35"/>
      <c r="F119" s="35"/>
      <c r="G119" s="35"/>
      <c r="H119" s="35"/>
      <c r="I119" s="35"/>
      <c r="J119" s="35"/>
      <c r="K119" s="35"/>
      <c r="L119" s="35"/>
    </row>
    <row r="120" spans="2:13" ht="12.75" customHeight="1">
      <c r="B120" s="472"/>
      <c r="C120" s="35"/>
      <c r="D120" s="35"/>
      <c r="E120" s="35"/>
      <c r="F120" s="35"/>
      <c r="G120" s="35"/>
      <c r="H120" s="35"/>
      <c r="I120" s="35"/>
      <c r="J120" s="35"/>
      <c r="K120" s="35"/>
      <c r="L120" s="35"/>
    </row>
    <row r="121" spans="2:13" ht="12.75" customHeight="1">
      <c r="B121" s="475"/>
      <c r="C121" s="35"/>
      <c r="D121" s="35"/>
      <c r="E121" s="35"/>
      <c r="F121" s="35"/>
      <c r="G121" s="35"/>
      <c r="H121" s="35"/>
      <c r="I121" s="35"/>
      <c r="J121" s="35"/>
      <c r="K121" s="35"/>
      <c r="L121" s="35"/>
    </row>
    <row r="122" spans="2:13">
      <c r="B122" s="474"/>
      <c r="C122" s="35"/>
      <c r="D122" s="35"/>
      <c r="E122" s="35"/>
      <c r="F122" s="35"/>
      <c r="G122" s="35"/>
      <c r="H122" s="35"/>
      <c r="I122" s="35"/>
      <c r="J122" s="35"/>
      <c r="K122" s="35"/>
      <c r="L122" s="35"/>
    </row>
    <row r="123" spans="2:13">
      <c r="B123" s="476"/>
      <c r="C123" s="35"/>
      <c r="D123" s="35"/>
      <c r="E123" s="35"/>
      <c r="F123" s="35"/>
      <c r="G123" s="35"/>
      <c r="H123" s="35"/>
      <c r="I123" s="35"/>
      <c r="J123" s="35"/>
      <c r="K123" s="35"/>
      <c r="L123" s="35"/>
    </row>
    <row r="124" spans="2:13">
      <c r="B124" s="477"/>
      <c r="C124" s="478"/>
      <c r="D124" s="479"/>
      <c r="E124" s="479"/>
      <c r="F124" s="479"/>
      <c r="G124" s="479"/>
      <c r="H124" s="478"/>
      <c r="I124" s="478"/>
      <c r="J124" s="478"/>
      <c r="K124" s="478"/>
      <c r="L124" s="478"/>
      <c r="M124" s="477"/>
    </row>
    <row r="127" spans="2:13">
      <c r="B127" s="589"/>
      <c r="C127" s="589"/>
      <c r="D127" s="589"/>
      <c r="E127" s="589"/>
      <c r="F127" s="589"/>
      <c r="G127" s="589"/>
      <c r="H127" s="589"/>
    </row>
  </sheetData>
  <mergeCells count="14">
    <mergeCell ref="E102:E109"/>
    <mergeCell ref="B127:H127"/>
    <mergeCell ref="E33:E42"/>
    <mergeCell ref="E43:E58"/>
    <mergeCell ref="E59:E83"/>
    <mergeCell ref="E84:E85"/>
    <mergeCell ref="E86:E94"/>
    <mergeCell ref="E95:E101"/>
    <mergeCell ref="E21:E32"/>
    <mergeCell ref="B2:H2"/>
    <mergeCell ref="B14:D14"/>
    <mergeCell ref="B16:D16"/>
    <mergeCell ref="C19:D19"/>
    <mergeCell ref="E19:E20"/>
  </mergeCells>
  <pageMargins left="0.7" right="0.7" top="0.75" bottom="0.75" header="0.3" footer="0.3"/>
  <pageSetup paperSize="9" orientation="portrait" horizontalDpi="300" verticalDpi="30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98232-402F-4E77-A795-70EA8C987333}">
  <dimension ref="A1:L63"/>
  <sheetViews>
    <sheetView workbookViewId="0">
      <selection activeCell="F20" sqref="F20"/>
    </sheetView>
  </sheetViews>
  <sheetFormatPr defaultColWidth="9.140625" defaultRowHeight="12.75"/>
  <cols>
    <col min="1" max="1" width="3.7109375" style="1" customWidth="1"/>
    <col min="2" max="2" width="29" style="1" customWidth="1"/>
    <col min="3" max="3" width="27.42578125" style="1" customWidth="1"/>
    <col min="4" max="4" width="16.5703125" style="1" customWidth="1"/>
    <col min="5" max="5" width="10.5703125" style="1" customWidth="1"/>
    <col min="6" max="7" width="16.42578125" style="1" customWidth="1"/>
    <col min="8" max="8" width="13.28515625" style="1" customWidth="1"/>
    <col min="9" max="9" width="22.7109375" style="1" customWidth="1"/>
    <col min="10" max="16384" width="9.140625" style="1"/>
  </cols>
  <sheetData>
    <row r="1" spans="1:11" ht="21" customHeight="1">
      <c r="A1" s="437"/>
    </row>
    <row r="2" spans="1:11" ht="48" customHeight="1">
      <c r="B2" s="587" t="s">
        <v>1043</v>
      </c>
      <c r="C2" s="587"/>
      <c r="D2" s="587"/>
      <c r="E2" s="587"/>
      <c r="F2" s="587"/>
      <c r="G2" s="587"/>
    </row>
    <row r="3" spans="1:11" s="43" customFormat="1" ht="12.75" customHeight="1">
      <c r="A3" s="245"/>
      <c r="B3" s="481" t="s">
        <v>1076</v>
      </c>
      <c r="C3" s="481"/>
      <c r="D3" s="481"/>
      <c r="E3" s="481"/>
      <c r="F3" s="481"/>
      <c r="G3" s="481"/>
    </row>
    <row r="4" spans="1:11" s="43" customFormat="1" ht="48">
      <c r="B4" s="481" t="s">
        <v>1044</v>
      </c>
      <c r="C4" s="481" t="s">
        <v>1045</v>
      </c>
      <c r="D4" s="481" t="s">
        <v>1046</v>
      </c>
      <c r="E4" s="481" t="s">
        <v>1047</v>
      </c>
      <c r="F4" s="481" t="s">
        <v>1048</v>
      </c>
      <c r="G4" s="481" t="s">
        <v>1049</v>
      </c>
    </row>
    <row r="5" spans="1:11" s="43" customFormat="1" ht="12.75" customHeight="1">
      <c r="B5" s="494">
        <v>0</v>
      </c>
      <c r="C5" s="35">
        <v>0</v>
      </c>
      <c r="D5" s="35">
        <v>0</v>
      </c>
      <c r="E5" s="35">
        <v>0</v>
      </c>
      <c r="F5" s="35">
        <v>0</v>
      </c>
      <c r="G5" s="35">
        <v>0</v>
      </c>
    </row>
    <row r="6" spans="1:11" s="43" customFormat="1" ht="12.75" customHeight="1">
      <c r="B6" s="484"/>
      <c r="C6" s="35"/>
      <c r="D6" s="35"/>
      <c r="E6" s="35"/>
      <c r="F6" s="35"/>
      <c r="G6" s="35"/>
    </row>
    <row r="7" spans="1:11" s="43" customFormat="1" ht="12.75" customHeight="1">
      <c r="B7" s="495" t="s">
        <v>1050</v>
      </c>
      <c r="C7" s="35"/>
      <c r="D7" s="35"/>
      <c r="E7" s="35"/>
      <c r="F7" s="35"/>
      <c r="G7" s="35"/>
    </row>
    <row r="8" spans="1:11" s="43" customFormat="1" ht="12.75" customHeight="1">
      <c r="B8" s="485"/>
      <c r="C8" s="35"/>
      <c r="D8" s="35"/>
      <c r="E8" s="35"/>
      <c r="F8" s="35"/>
      <c r="G8" s="35"/>
    </row>
    <row r="9" spans="1:11" s="43" customFormat="1" ht="37.5" customHeight="1">
      <c r="B9" s="605" t="s">
        <v>1051</v>
      </c>
      <c r="C9" s="605"/>
      <c r="D9" s="605"/>
      <c r="E9" s="35"/>
      <c r="F9" s="35"/>
      <c r="G9" s="35"/>
    </row>
    <row r="10" spans="1:11" s="43" customFormat="1" ht="12.75" customHeight="1">
      <c r="B10" s="485"/>
      <c r="C10" s="35"/>
      <c r="D10" s="35"/>
      <c r="E10" s="35"/>
      <c r="F10" s="35"/>
      <c r="G10" s="35"/>
    </row>
    <row r="11" spans="1:11" s="43" customFormat="1" ht="12.75" customHeight="1">
      <c r="B11" s="485"/>
      <c r="C11" s="35"/>
      <c r="D11" s="35"/>
      <c r="E11" s="35"/>
      <c r="F11" s="35"/>
      <c r="G11" s="35"/>
    </row>
    <row r="12" spans="1:11" s="43" customFormat="1" ht="12.75" customHeight="1">
      <c r="B12" s="485"/>
      <c r="C12" s="35"/>
      <c r="D12" s="35"/>
      <c r="E12" s="35"/>
      <c r="F12" s="35"/>
      <c r="G12" s="35"/>
    </row>
    <row r="13" spans="1:11" s="43" customFormat="1" ht="12">
      <c r="B13" s="485"/>
      <c r="C13" s="35"/>
      <c r="D13" s="35"/>
      <c r="E13" s="35"/>
      <c r="F13" s="35"/>
      <c r="G13" s="35"/>
      <c r="H13" s="35"/>
      <c r="I13" s="35"/>
      <c r="J13" s="35"/>
      <c r="K13" s="35"/>
    </row>
    <row r="14" spans="1:11" s="43" customFormat="1" ht="12">
      <c r="B14" s="450"/>
      <c r="C14" s="35"/>
      <c r="D14" s="35"/>
      <c r="E14" s="35"/>
      <c r="F14" s="35"/>
      <c r="G14" s="35"/>
      <c r="H14" s="35"/>
      <c r="I14" s="35"/>
      <c r="J14" s="35"/>
      <c r="K14" s="35"/>
    </row>
    <row r="15" spans="1:11" s="43" customFormat="1" ht="12">
      <c r="B15" s="451"/>
      <c r="C15" s="35"/>
      <c r="D15" s="35"/>
      <c r="E15" s="35"/>
      <c r="F15" s="35"/>
      <c r="G15" s="35"/>
      <c r="H15" s="35"/>
      <c r="I15" s="35"/>
      <c r="J15" s="35"/>
      <c r="K15" s="35"/>
    </row>
    <row r="16" spans="1:11" s="43" customFormat="1" ht="12">
      <c r="B16" s="451"/>
      <c r="C16" s="35"/>
      <c r="D16" s="35"/>
      <c r="E16" s="35"/>
      <c r="F16" s="35"/>
      <c r="G16" s="35"/>
      <c r="H16" s="35"/>
      <c r="I16" s="35"/>
      <c r="J16" s="35"/>
      <c r="K16" s="35"/>
    </row>
    <row r="17" spans="2:11" s="43" customFormat="1" ht="12">
      <c r="B17" s="451"/>
      <c r="C17" s="35"/>
      <c r="D17" s="35"/>
      <c r="E17" s="35"/>
      <c r="F17" s="35"/>
      <c r="G17" s="35"/>
      <c r="H17" s="35"/>
      <c r="I17" s="35"/>
      <c r="J17" s="35"/>
      <c r="K17" s="35"/>
    </row>
    <row r="18" spans="2:11">
      <c r="B18" s="496"/>
      <c r="C18" s="35"/>
      <c r="D18" s="35"/>
      <c r="E18" s="35"/>
      <c r="F18" s="35"/>
      <c r="G18" s="35"/>
      <c r="H18" s="35"/>
      <c r="I18" s="35"/>
      <c r="J18" s="35"/>
      <c r="K18" s="35"/>
    </row>
    <row r="19" spans="2:11">
      <c r="B19" s="496"/>
      <c r="C19" s="35"/>
      <c r="D19" s="35"/>
      <c r="E19" s="35"/>
      <c r="F19" s="35"/>
      <c r="G19" s="35"/>
      <c r="H19" s="35"/>
      <c r="I19" s="35"/>
      <c r="J19" s="35"/>
      <c r="K19" s="35"/>
    </row>
    <row r="20" spans="2:11">
      <c r="B20" s="471"/>
      <c r="C20" s="35"/>
      <c r="D20" s="35"/>
      <c r="E20" s="35"/>
      <c r="F20" s="35"/>
      <c r="G20" s="35"/>
      <c r="H20" s="35"/>
      <c r="I20" s="35"/>
      <c r="J20" s="35"/>
      <c r="K20" s="35"/>
    </row>
    <row r="21" spans="2:11">
      <c r="B21" s="471"/>
      <c r="C21" s="35"/>
      <c r="D21" s="35"/>
      <c r="E21" s="35"/>
      <c r="F21" s="35"/>
      <c r="G21" s="35"/>
      <c r="H21" s="35"/>
      <c r="I21" s="35"/>
      <c r="J21" s="35"/>
      <c r="K21" s="35"/>
    </row>
    <row r="22" spans="2:11">
      <c r="B22" s="471"/>
      <c r="C22" s="35"/>
      <c r="D22" s="35"/>
      <c r="E22" s="35"/>
      <c r="F22" s="35"/>
      <c r="G22" s="35"/>
      <c r="H22" s="35"/>
      <c r="I22" s="35"/>
      <c r="J22" s="35"/>
      <c r="K22" s="35"/>
    </row>
    <row r="23" spans="2:11">
      <c r="B23" s="471"/>
      <c r="C23" s="35"/>
      <c r="D23" s="35"/>
      <c r="E23" s="35"/>
      <c r="F23" s="35"/>
      <c r="G23" s="35"/>
      <c r="H23" s="35"/>
      <c r="I23" s="35"/>
      <c r="J23" s="35"/>
      <c r="K23" s="35"/>
    </row>
    <row r="24" spans="2:11">
      <c r="B24" s="471"/>
      <c r="C24" s="35"/>
      <c r="D24" s="35"/>
      <c r="E24" s="35"/>
      <c r="F24" s="35"/>
      <c r="G24" s="35"/>
      <c r="H24" s="35"/>
      <c r="I24" s="35"/>
      <c r="J24" s="35"/>
      <c r="K24" s="35"/>
    </row>
    <row r="25" spans="2:11">
      <c r="B25" s="471"/>
      <c r="C25" s="35"/>
      <c r="D25" s="35"/>
      <c r="E25" s="35"/>
      <c r="F25" s="35"/>
      <c r="G25" s="35"/>
      <c r="H25" s="35"/>
      <c r="I25" s="35"/>
      <c r="J25" s="35"/>
      <c r="K25" s="35"/>
    </row>
    <row r="26" spans="2:11">
      <c r="B26" s="471"/>
      <c r="C26" s="35"/>
      <c r="D26" s="35"/>
      <c r="E26" s="35"/>
      <c r="F26" s="35"/>
      <c r="G26" s="35"/>
      <c r="H26" s="35"/>
      <c r="I26" s="35"/>
      <c r="J26" s="35"/>
      <c r="K26" s="35"/>
    </row>
    <row r="27" spans="2:11">
      <c r="B27" s="471"/>
      <c r="C27" s="35"/>
      <c r="D27" s="35"/>
      <c r="E27" s="35"/>
      <c r="F27" s="35"/>
      <c r="G27" s="35"/>
      <c r="H27" s="35"/>
      <c r="I27" s="35"/>
      <c r="J27" s="35"/>
      <c r="K27" s="35"/>
    </row>
    <row r="28" spans="2:11">
      <c r="B28" s="471"/>
      <c r="C28" s="35"/>
      <c r="D28" s="35"/>
      <c r="E28" s="35"/>
      <c r="F28" s="35"/>
      <c r="G28" s="35"/>
      <c r="H28" s="35"/>
      <c r="I28" s="35"/>
      <c r="J28" s="35"/>
      <c r="K28" s="35"/>
    </row>
    <row r="29" spans="2:11">
      <c r="B29" s="471"/>
      <c r="C29" s="35"/>
      <c r="D29" s="35"/>
      <c r="E29" s="35"/>
      <c r="F29" s="35"/>
      <c r="G29" s="35"/>
      <c r="H29" s="35"/>
      <c r="I29" s="35"/>
      <c r="J29" s="35"/>
      <c r="K29" s="35"/>
    </row>
    <row r="30" spans="2:11">
      <c r="B30" s="471"/>
      <c r="C30" s="35"/>
      <c r="D30" s="35"/>
      <c r="E30" s="35"/>
      <c r="F30" s="35"/>
      <c r="G30" s="35"/>
      <c r="H30" s="35"/>
      <c r="I30" s="35"/>
      <c r="J30" s="35"/>
      <c r="K30" s="35"/>
    </row>
    <row r="31" spans="2:11">
      <c r="B31" s="471"/>
      <c r="C31" s="35"/>
      <c r="D31" s="35"/>
      <c r="E31" s="35"/>
      <c r="F31" s="35"/>
      <c r="G31" s="35"/>
      <c r="H31" s="35"/>
      <c r="I31" s="35"/>
      <c r="J31" s="35"/>
      <c r="K31" s="35"/>
    </row>
    <row r="32" spans="2:11">
      <c r="B32" s="471"/>
      <c r="C32" s="35"/>
      <c r="D32" s="35"/>
      <c r="E32" s="35"/>
      <c r="F32" s="35"/>
      <c r="G32" s="35"/>
      <c r="H32" s="35"/>
      <c r="I32" s="35"/>
      <c r="J32" s="35"/>
      <c r="K32" s="35"/>
    </row>
    <row r="33" spans="2:11">
      <c r="B33" s="471"/>
      <c r="C33" s="35"/>
      <c r="D33" s="35"/>
      <c r="E33" s="35"/>
      <c r="F33" s="35"/>
      <c r="G33" s="35"/>
      <c r="H33" s="35"/>
      <c r="I33" s="35"/>
      <c r="J33" s="35"/>
      <c r="K33" s="35"/>
    </row>
    <row r="34" spans="2:11">
      <c r="B34" s="471"/>
      <c r="C34" s="35"/>
      <c r="D34" s="35"/>
      <c r="E34" s="35"/>
      <c r="F34" s="35"/>
      <c r="G34" s="35"/>
      <c r="H34" s="35"/>
      <c r="I34" s="35"/>
      <c r="J34" s="35"/>
      <c r="K34" s="35"/>
    </row>
    <row r="35" spans="2:11">
      <c r="B35" s="471"/>
      <c r="C35" s="35"/>
      <c r="D35" s="35"/>
      <c r="E35" s="35"/>
      <c r="F35" s="35"/>
      <c r="G35" s="35"/>
      <c r="H35" s="35"/>
      <c r="I35" s="35"/>
      <c r="J35" s="35"/>
      <c r="K35" s="35"/>
    </row>
    <row r="36" spans="2:11">
      <c r="B36" s="471"/>
      <c r="C36" s="35"/>
      <c r="D36" s="35"/>
      <c r="E36" s="35"/>
      <c r="F36" s="35"/>
      <c r="G36" s="35"/>
      <c r="H36" s="35"/>
      <c r="I36" s="35"/>
      <c r="J36" s="35"/>
      <c r="K36" s="35"/>
    </row>
    <row r="37" spans="2:11">
      <c r="B37" s="471"/>
      <c r="C37" s="35"/>
      <c r="D37" s="35"/>
      <c r="E37" s="35"/>
      <c r="F37" s="35"/>
      <c r="G37" s="35"/>
      <c r="H37" s="35"/>
      <c r="I37" s="35"/>
      <c r="J37" s="35"/>
      <c r="K37" s="35"/>
    </row>
    <row r="38" spans="2:11">
      <c r="B38" s="472"/>
      <c r="C38" s="35"/>
      <c r="D38" s="35"/>
      <c r="E38" s="35"/>
      <c r="F38" s="35"/>
      <c r="G38" s="35"/>
      <c r="H38" s="35"/>
      <c r="I38" s="35"/>
      <c r="J38" s="35"/>
      <c r="K38" s="35"/>
    </row>
    <row r="39" spans="2:11" ht="12.75" customHeight="1">
      <c r="B39" s="473"/>
      <c r="C39" s="35"/>
      <c r="D39" s="35"/>
      <c r="E39" s="35"/>
      <c r="F39" s="35"/>
      <c r="G39" s="35"/>
      <c r="H39" s="35"/>
      <c r="I39" s="35"/>
      <c r="J39" s="35"/>
      <c r="K39" s="35"/>
    </row>
    <row r="40" spans="2:11" ht="12.75" customHeight="1">
      <c r="B40" s="473"/>
      <c r="C40" s="35"/>
      <c r="D40" s="35"/>
      <c r="E40" s="35"/>
      <c r="F40" s="35"/>
      <c r="G40" s="35"/>
      <c r="H40" s="35"/>
      <c r="I40" s="35"/>
      <c r="J40" s="35"/>
      <c r="K40" s="35"/>
    </row>
    <row r="41" spans="2:11" ht="12.75" customHeight="1">
      <c r="B41" s="473"/>
      <c r="C41" s="35"/>
      <c r="D41" s="35"/>
      <c r="E41" s="35"/>
      <c r="F41" s="35"/>
      <c r="G41" s="35"/>
      <c r="H41" s="35"/>
      <c r="I41" s="35"/>
      <c r="J41" s="35"/>
      <c r="K41" s="35"/>
    </row>
    <row r="42" spans="2:11" ht="12.75" customHeight="1">
      <c r="B42" s="473"/>
      <c r="C42" s="35"/>
      <c r="D42" s="35"/>
      <c r="E42" s="35"/>
      <c r="F42" s="35"/>
      <c r="G42" s="35"/>
      <c r="H42" s="35"/>
      <c r="I42" s="35"/>
      <c r="J42" s="35"/>
      <c r="K42" s="35"/>
    </row>
    <row r="43" spans="2:11" ht="12.75" customHeight="1">
      <c r="B43" s="472"/>
      <c r="C43" s="35"/>
      <c r="D43" s="35"/>
      <c r="E43" s="35"/>
      <c r="F43" s="35"/>
      <c r="G43" s="35"/>
      <c r="H43" s="35"/>
      <c r="I43" s="35"/>
      <c r="J43" s="35"/>
      <c r="K43" s="35"/>
    </row>
    <row r="44" spans="2:11" ht="12.75" customHeight="1">
      <c r="B44" s="472"/>
      <c r="C44" s="35"/>
      <c r="D44" s="35"/>
      <c r="E44" s="35"/>
      <c r="F44" s="35"/>
      <c r="G44" s="35"/>
      <c r="H44" s="35"/>
      <c r="I44" s="35"/>
      <c r="J44" s="35"/>
      <c r="K44" s="35"/>
    </row>
    <row r="45" spans="2:11" ht="12.75" customHeight="1">
      <c r="B45" s="473"/>
      <c r="C45" s="35"/>
      <c r="D45" s="35"/>
      <c r="E45" s="35"/>
      <c r="F45" s="35"/>
      <c r="G45" s="35"/>
      <c r="H45" s="35"/>
      <c r="I45" s="35"/>
      <c r="J45" s="35"/>
      <c r="K45" s="35"/>
    </row>
    <row r="46" spans="2:11" ht="12.75" customHeight="1">
      <c r="B46" s="473"/>
      <c r="C46" s="35"/>
      <c r="D46" s="35"/>
      <c r="E46" s="35"/>
      <c r="F46" s="35"/>
      <c r="G46" s="35"/>
      <c r="H46" s="35"/>
      <c r="I46" s="35"/>
      <c r="J46" s="35"/>
      <c r="K46" s="35"/>
    </row>
    <row r="47" spans="2:11" ht="12.75" customHeight="1">
      <c r="B47" s="473"/>
      <c r="C47" s="35"/>
      <c r="D47" s="35"/>
      <c r="E47" s="35"/>
      <c r="F47" s="35"/>
      <c r="G47" s="35"/>
      <c r="H47" s="35"/>
      <c r="I47" s="35"/>
      <c r="J47" s="35"/>
      <c r="K47" s="35"/>
    </row>
    <row r="48" spans="2:11" ht="12.75" customHeight="1">
      <c r="B48" s="472"/>
      <c r="C48" s="35"/>
      <c r="D48" s="35"/>
      <c r="E48" s="35"/>
      <c r="F48" s="35"/>
      <c r="G48" s="35"/>
      <c r="H48" s="35"/>
      <c r="I48" s="35"/>
      <c r="J48" s="35"/>
      <c r="K48" s="35"/>
    </row>
    <row r="49" spans="2:12" ht="12.75" customHeight="1">
      <c r="B49" s="472"/>
      <c r="C49" s="35"/>
      <c r="D49" s="35"/>
      <c r="E49" s="35"/>
      <c r="F49" s="35"/>
      <c r="G49" s="35"/>
      <c r="H49" s="35"/>
      <c r="I49" s="35"/>
      <c r="J49" s="35"/>
      <c r="K49" s="35"/>
    </row>
    <row r="50" spans="2:12" ht="12.75" customHeight="1">
      <c r="B50" s="473"/>
      <c r="C50" s="35"/>
      <c r="D50" s="35"/>
      <c r="E50" s="35"/>
      <c r="F50" s="35"/>
      <c r="G50" s="35"/>
      <c r="H50" s="35"/>
      <c r="I50" s="35"/>
      <c r="J50" s="35"/>
      <c r="K50" s="35"/>
    </row>
    <row r="51" spans="2:12" ht="12.75" customHeight="1">
      <c r="B51" s="473"/>
      <c r="C51" s="35"/>
      <c r="D51" s="35"/>
      <c r="E51" s="35"/>
      <c r="F51" s="35"/>
      <c r="G51" s="35"/>
      <c r="H51" s="35"/>
      <c r="I51" s="35"/>
      <c r="J51" s="35"/>
      <c r="K51" s="35"/>
    </row>
    <row r="52" spans="2:12" ht="12.75" customHeight="1">
      <c r="B52" s="473"/>
      <c r="C52" s="35"/>
      <c r="D52" s="35"/>
      <c r="E52" s="35"/>
      <c r="F52" s="35"/>
      <c r="G52" s="35"/>
      <c r="H52" s="35"/>
      <c r="I52" s="35"/>
      <c r="J52" s="35"/>
      <c r="K52" s="35"/>
    </row>
    <row r="53" spans="2:12" ht="12.75" customHeight="1">
      <c r="B53" s="473"/>
      <c r="C53" s="35"/>
      <c r="D53" s="35"/>
      <c r="E53" s="35"/>
      <c r="F53" s="35"/>
      <c r="G53" s="35"/>
      <c r="H53" s="35"/>
      <c r="I53" s="35"/>
      <c r="J53" s="35"/>
      <c r="K53" s="35"/>
    </row>
    <row r="54" spans="2:12" ht="12.75" customHeight="1">
      <c r="B54" s="473"/>
      <c r="C54" s="35"/>
      <c r="D54" s="35"/>
      <c r="E54" s="35"/>
      <c r="F54" s="35"/>
      <c r="G54" s="35"/>
      <c r="H54" s="35"/>
      <c r="I54" s="35"/>
      <c r="J54" s="35"/>
      <c r="K54" s="35"/>
    </row>
    <row r="55" spans="2:12" ht="12.75" customHeight="1">
      <c r="B55" s="474"/>
      <c r="C55" s="35"/>
      <c r="D55" s="35"/>
      <c r="E55" s="35"/>
      <c r="F55" s="35"/>
      <c r="G55" s="35"/>
      <c r="H55" s="35"/>
      <c r="I55" s="35"/>
      <c r="J55" s="35"/>
      <c r="K55" s="35"/>
    </row>
    <row r="56" spans="2:12" ht="12.75" customHeight="1">
      <c r="B56" s="472"/>
      <c r="C56" s="35"/>
      <c r="D56" s="35"/>
      <c r="E56" s="35"/>
      <c r="F56" s="35"/>
      <c r="G56" s="35"/>
      <c r="H56" s="35"/>
      <c r="I56" s="35"/>
      <c r="J56" s="35"/>
      <c r="K56" s="35"/>
    </row>
    <row r="57" spans="2:12" ht="12.75" customHeight="1">
      <c r="B57" s="475"/>
      <c r="C57" s="35"/>
      <c r="D57" s="35"/>
      <c r="E57" s="35"/>
      <c r="F57" s="35"/>
      <c r="G57" s="35"/>
      <c r="H57" s="35"/>
      <c r="I57" s="35"/>
      <c r="J57" s="35"/>
      <c r="K57" s="35"/>
    </row>
    <row r="58" spans="2:12">
      <c r="B58" s="474"/>
      <c r="C58" s="35"/>
      <c r="D58" s="35"/>
      <c r="E58" s="35"/>
      <c r="F58" s="35"/>
      <c r="G58" s="35"/>
      <c r="H58" s="35"/>
      <c r="I58" s="35"/>
      <c r="J58" s="35"/>
      <c r="K58" s="35"/>
    </row>
    <row r="59" spans="2:12">
      <c r="B59" s="476"/>
      <c r="C59" s="35"/>
      <c r="D59" s="35"/>
      <c r="E59" s="35"/>
      <c r="F59" s="35"/>
      <c r="G59" s="35"/>
      <c r="H59" s="35"/>
      <c r="I59" s="35"/>
      <c r="J59" s="35"/>
      <c r="K59" s="35"/>
    </row>
    <row r="60" spans="2:12">
      <c r="B60" s="477"/>
      <c r="C60" s="478"/>
      <c r="D60" s="479"/>
      <c r="E60" s="479"/>
      <c r="F60" s="479"/>
      <c r="G60" s="479"/>
      <c r="H60" s="478"/>
      <c r="I60" s="478"/>
      <c r="J60" s="478"/>
      <c r="K60" s="478"/>
      <c r="L60" s="477"/>
    </row>
    <row r="63" spans="2:12">
      <c r="B63" s="589"/>
      <c r="C63" s="589"/>
      <c r="D63" s="589"/>
      <c r="E63" s="589"/>
      <c r="F63" s="589"/>
      <c r="G63" s="589"/>
    </row>
  </sheetData>
  <mergeCells count="3">
    <mergeCell ref="B2:G2"/>
    <mergeCell ref="B9:D9"/>
    <mergeCell ref="B63:G63"/>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1C44E-CA17-4F75-94DC-9B4BD5F127EA}">
  <dimension ref="A1:S65"/>
  <sheetViews>
    <sheetView workbookViewId="0">
      <selection activeCell="G24" sqref="G24"/>
    </sheetView>
  </sheetViews>
  <sheetFormatPr defaultColWidth="9.140625" defaultRowHeight="12.75"/>
  <cols>
    <col min="1" max="1" width="3.7109375" style="1" customWidth="1"/>
    <col min="2" max="2" width="67.42578125" style="1" customWidth="1"/>
    <col min="3" max="3" width="13.7109375" style="1" customWidth="1"/>
    <col min="4" max="8" width="10.5703125" style="1" customWidth="1"/>
    <col min="9" max="11" width="18" style="1" customWidth="1"/>
    <col min="12" max="12" width="10" style="1" customWidth="1"/>
    <col min="13" max="13" width="11.28515625" style="1" customWidth="1"/>
    <col min="14" max="15" width="13.28515625" style="1" customWidth="1"/>
    <col min="16" max="16" width="20.7109375" style="1" bestFit="1" customWidth="1"/>
    <col min="17" max="16384" width="9.140625" style="1"/>
  </cols>
  <sheetData>
    <row r="1" spans="1:18" ht="21" customHeight="1">
      <c r="A1" s="437"/>
    </row>
    <row r="2" spans="1:18" ht="48" customHeight="1">
      <c r="B2" s="587" t="s">
        <v>1052</v>
      </c>
      <c r="C2" s="587"/>
      <c r="D2" s="587"/>
      <c r="E2" s="587"/>
      <c r="F2" s="587"/>
      <c r="G2" s="587"/>
      <c r="H2" s="587"/>
      <c r="I2" s="587"/>
      <c r="J2" s="587"/>
      <c r="K2" s="587"/>
      <c r="L2" s="587"/>
    </row>
    <row r="3" spans="1:18" s="43" customFormat="1" ht="12">
      <c r="A3" s="245"/>
      <c r="B3" s="462"/>
      <c r="C3" s="592" t="s">
        <v>903</v>
      </c>
      <c r="D3" s="590"/>
      <c r="E3" s="590"/>
      <c r="F3" s="590"/>
      <c r="G3" s="590"/>
      <c r="H3" s="590"/>
      <c r="I3" s="590"/>
      <c r="J3" s="590"/>
      <c r="K3" s="590"/>
      <c r="L3" s="590"/>
      <c r="M3" s="590"/>
      <c r="N3" s="590"/>
      <c r="O3" s="590"/>
      <c r="P3" s="590"/>
    </row>
    <row r="4" spans="1:18" s="43" customFormat="1" ht="12">
      <c r="A4" s="245"/>
      <c r="B4" s="462"/>
      <c r="C4" s="445"/>
      <c r="D4" s="593" t="s">
        <v>1053</v>
      </c>
      <c r="E4" s="594"/>
      <c r="F4" s="594"/>
      <c r="G4" s="594"/>
      <c r="H4" s="594"/>
      <c r="I4" s="594"/>
      <c r="J4" s="594"/>
      <c r="K4" s="594"/>
      <c r="L4" s="594"/>
      <c r="M4" s="594"/>
      <c r="N4" s="594"/>
      <c r="O4" s="594"/>
      <c r="P4" s="607"/>
    </row>
    <row r="5" spans="1:18" s="43" customFormat="1" ht="12.75" customHeight="1">
      <c r="A5" s="245"/>
      <c r="B5" s="462" t="s">
        <v>1076</v>
      </c>
      <c r="C5" s="445"/>
      <c r="D5" s="593" t="s">
        <v>1054</v>
      </c>
      <c r="E5" s="594"/>
      <c r="F5" s="594"/>
      <c r="G5" s="594"/>
      <c r="H5" s="594"/>
      <c r="I5" s="608" t="s">
        <v>1055</v>
      </c>
      <c r="J5" s="608" t="s">
        <v>1056</v>
      </c>
      <c r="K5" s="608" t="s">
        <v>1057</v>
      </c>
      <c r="L5" s="608" t="s">
        <v>1058</v>
      </c>
      <c r="M5" s="608" t="s">
        <v>714</v>
      </c>
      <c r="N5" s="595" t="s">
        <v>357</v>
      </c>
      <c r="O5" s="596"/>
      <c r="P5" s="596"/>
    </row>
    <row r="6" spans="1:18" s="43" customFormat="1" ht="48" customHeight="1">
      <c r="B6" s="462" t="s">
        <v>1059</v>
      </c>
      <c r="C6" s="441"/>
      <c r="D6" s="442" t="s">
        <v>906</v>
      </c>
      <c r="E6" s="442" t="s">
        <v>907</v>
      </c>
      <c r="F6" s="442" t="s">
        <v>908</v>
      </c>
      <c r="G6" s="442" t="s">
        <v>909</v>
      </c>
      <c r="H6" s="442" t="s">
        <v>910</v>
      </c>
      <c r="I6" s="588"/>
      <c r="J6" s="588"/>
      <c r="K6" s="588"/>
      <c r="L6" s="588"/>
      <c r="M6" s="588"/>
      <c r="N6" s="463"/>
      <c r="O6" s="464" t="s">
        <v>1060</v>
      </c>
      <c r="P6" s="464" t="s">
        <v>714</v>
      </c>
    </row>
    <row r="7" spans="1:18" s="43" customFormat="1" ht="12.75" customHeight="1">
      <c r="B7" s="497" t="s">
        <v>916</v>
      </c>
      <c r="C7" s="35"/>
      <c r="D7" s="35"/>
      <c r="E7" s="35"/>
      <c r="F7" s="35"/>
      <c r="G7" s="35"/>
      <c r="H7" s="35"/>
      <c r="I7" s="35"/>
      <c r="J7" s="35"/>
      <c r="K7" s="35"/>
      <c r="L7" s="35"/>
      <c r="M7" s="35"/>
      <c r="N7" s="35"/>
      <c r="O7" s="35"/>
      <c r="P7" s="35"/>
    </row>
    <row r="8" spans="1:18" s="43" customFormat="1" ht="12">
      <c r="B8" s="497" t="s">
        <v>917</v>
      </c>
      <c r="C8" s="35"/>
      <c r="D8" s="35"/>
      <c r="E8" s="35"/>
      <c r="F8" s="35"/>
      <c r="G8" s="35"/>
      <c r="H8" s="35"/>
      <c r="I8" s="35"/>
      <c r="J8" s="35"/>
      <c r="K8" s="35"/>
      <c r="L8" s="35"/>
      <c r="M8" s="35"/>
      <c r="N8" s="35"/>
      <c r="O8" s="35"/>
      <c r="P8" s="35"/>
    </row>
    <row r="9" spans="1:18" s="43" customFormat="1" ht="12">
      <c r="B9" s="497" t="s">
        <v>923</v>
      </c>
      <c r="C9" s="35"/>
      <c r="D9" s="35"/>
      <c r="E9" s="35"/>
      <c r="F9" s="35"/>
      <c r="G9" s="35"/>
      <c r="H9" s="35"/>
      <c r="I9" s="35"/>
      <c r="J9" s="35"/>
      <c r="K9" s="35"/>
      <c r="L9" s="35"/>
      <c r="M9" s="35"/>
      <c r="N9" s="35"/>
      <c r="O9" s="35"/>
      <c r="P9" s="35"/>
    </row>
    <row r="10" spans="1:18" s="43" customFormat="1" ht="12">
      <c r="B10" s="497" t="s">
        <v>948</v>
      </c>
      <c r="C10" s="35"/>
      <c r="D10" s="35"/>
      <c r="E10" s="35"/>
      <c r="F10" s="35"/>
      <c r="G10" s="35"/>
      <c r="H10" s="35"/>
      <c r="I10" s="35"/>
      <c r="J10" s="35"/>
      <c r="K10" s="35"/>
      <c r="L10" s="35"/>
      <c r="M10" s="35"/>
      <c r="N10" s="35"/>
      <c r="O10" s="35"/>
      <c r="P10" s="35"/>
    </row>
    <row r="11" spans="1:18" s="43" customFormat="1" ht="12">
      <c r="B11" s="497" t="s">
        <v>953</v>
      </c>
      <c r="C11" s="35"/>
      <c r="D11" s="35"/>
      <c r="E11" s="35"/>
      <c r="F11" s="35"/>
      <c r="G11" s="35"/>
      <c r="H11" s="35"/>
      <c r="I11" s="35"/>
      <c r="J11" s="35"/>
      <c r="K11" s="35"/>
      <c r="L11" s="35"/>
      <c r="M11" s="35"/>
      <c r="N11" s="35"/>
      <c r="O11" s="35"/>
      <c r="P11" s="35"/>
    </row>
    <row r="12" spans="1:18" s="43" customFormat="1" ht="12">
      <c r="B12" s="497" t="s">
        <v>954</v>
      </c>
      <c r="C12" s="35"/>
      <c r="D12" s="35"/>
      <c r="E12" s="35"/>
      <c r="F12" s="35"/>
      <c r="G12" s="35"/>
      <c r="H12" s="35"/>
      <c r="I12" s="35"/>
      <c r="J12" s="35"/>
      <c r="K12" s="35"/>
      <c r="L12" s="35"/>
      <c r="M12" s="35"/>
      <c r="N12" s="35"/>
      <c r="O12" s="35"/>
      <c r="P12" s="35"/>
    </row>
    <row r="13" spans="1:18" s="43" customFormat="1" ht="12">
      <c r="B13" s="497" t="s">
        <v>958</v>
      </c>
      <c r="C13" s="35"/>
      <c r="D13" s="35"/>
      <c r="E13" s="35"/>
      <c r="F13" s="35"/>
      <c r="G13" s="35"/>
      <c r="H13" s="35"/>
      <c r="I13" s="35"/>
      <c r="J13" s="35"/>
      <c r="K13" s="35"/>
      <c r="L13" s="35"/>
      <c r="M13" s="35"/>
      <c r="N13" s="35"/>
      <c r="O13" s="35"/>
      <c r="P13" s="35"/>
    </row>
    <row r="14" spans="1:18" s="43" customFormat="1" ht="12">
      <c r="B14" s="497" t="s">
        <v>959</v>
      </c>
      <c r="C14" s="35"/>
      <c r="D14" s="35"/>
      <c r="E14" s="35"/>
      <c r="F14" s="35"/>
      <c r="G14" s="35"/>
      <c r="H14" s="35"/>
      <c r="I14" s="35"/>
      <c r="J14" s="35"/>
      <c r="K14" s="35"/>
      <c r="L14" s="35"/>
      <c r="M14" s="35"/>
      <c r="N14" s="35"/>
      <c r="O14" s="35"/>
      <c r="P14" s="35"/>
    </row>
    <row r="15" spans="1:18" s="43" customFormat="1" ht="12">
      <c r="B15" s="497" t="s">
        <v>966</v>
      </c>
      <c r="C15" s="35"/>
      <c r="D15" s="35"/>
      <c r="E15" s="35"/>
      <c r="F15" s="35"/>
      <c r="G15" s="35"/>
      <c r="H15" s="35"/>
      <c r="I15" s="35"/>
      <c r="J15" s="35"/>
      <c r="K15" s="35"/>
      <c r="L15" s="35"/>
      <c r="M15" s="35"/>
      <c r="N15" s="35"/>
      <c r="O15" s="35"/>
      <c r="P15" s="35"/>
      <c r="Q15" s="35"/>
      <c r="R15" s="35"/>
    </row>
    <row r="16" spans="1:18" s="43" customFormat="1" ht="12">
      <c r="B16" s="497" t="s">
        <v>1061</v>
      </c>
      <c r="C16" s="35"/>
      <c r="D16" s="35"/>
      <c r="E16" s="35"/>
      <c r="F16" s="35"/>
      <c r="G16" s="35"/>
      <c r="H16" s="35"/>
      <c r="I16" s="35"/>
      <c r="J16" s="35"/>
      <c r="K16" s="35"/>
      <c r="L16" s="35"/>
      <c r="M16" s="35"/>
      <c r="N16" s="35"/>
      <c r="O16" s="35"/>
      <c r="P16" s="35"/>
      <c r="Q16" s="35"/>
      <c r="R16" s="35"/>
    </row>
    <row r="17" spans="2:18" s="43" customFormat="1" ht="12">
      <c r="B17" s="497" t="s">
        <v>1062</v>
      </c>
      <c r="C17" s="35"/>
      <c r="D17" s="35"/>
      <c r="E17" s="35"/>
      <c r="F17" s="35"/>
      <c r="G17" s="35"/>
      <c r="H17" s="35"/>
      <c r="I17" s="35"/>
      <c r="J17" s="35"/>
      <c r="K17" s="35"/>
      <c r="L17" s="35"/>
      <c r="M17" s="35"/>
      <c r="N17" s="35"/>
      <c r="O17" s="35"/>
      <c r="P17" s="35"/>
      <c r="Q17" s="35"/>
      <c r="R17" s="35"/>
    </row>
    <row r="18" spans="2:18" s="43" customFormat="1" ht="12">
      <c r="B18" s="497" t="s">
        <v>1063</v>
      </c>
      <c r="C18" s="35"/>
      <c r="D18" s="35"/>
      <c r="E18" s="35"/>
      <c r="F18" s="35"/>
      <c r="G18" s="35"/>
      <c r="H18" s="35"/>
      <c r="L18" s="35"/>
      <c r="M18" s="35"/>
      <c r="N18" s="35"/>
      <c r="O18" s="35"/>
      <c r="P18" s="35"/>
      <c r="Q18" s="35"/>
      <c r="R18" s="35"/>
    </row>
    <row r="19" spans="2:18" s="43" customFormat="1" ht="12">
      <c r="B19" s="498" t="s">
        <v>1064</v>
      </c>
      <c r="C19" s="466"/>
      <c r="D19" s="466"/>
      <c r="E19" s="466"/>
      <c r="F19" s="466"/>
      <c r="G19" s="466"/>
      <c r="H19" s="466"/>
      <c r="I19" s="499"/>
      <c r="J19" s="499"/>
      <c r="K19" s="499"/>
      <c r="L19" s="466"/>
      <c r="M19" s="466"/>
      <c r="N19" s="466"/>
      <c r="O19" s="466"/>
      <c r="P19" s="466"/>
      <c r="Q19" s="35"/>
      <c r="R19" s="35"/>
    </row>
    <row r="20" spans="2:18">
      <c r="B20" s="451"/>
      <c r="C20" s="35"/>
      <c r="D20" s="35"/>
      <c r="E20" s="35"/>
      <c r="F20" s="35"/>
      <c r="G20" s="35"/>
      <c r="H20" s="35"/>
      <c r="I20" s="358"/>
      <c r="J20" s="358"/>
      <c r="K20" s="358"/>
      <c r="L20" s="35"/>
      <c r="M20" s="35"/>
      <c r="N20" s="35"/>
      <c r="O20" s="35"/>
      <c r="P20" s="35"/>
      <c r="Q20" s="35"/>
      <c r="R20" s="35"/>
    </row>
    <row r="21" spans="2:18" ht="40.5" customHeight="1">
      <c r="B21" s="606" t="s">
        <v>1065</v>
      </c>
      <c r="C21" s="606"/>
      <c r="D21" s="606"/>
      <c r="E21" s="606"/>
      <c r="F21" s="606"/>
      <c r="G21" s="606"/>
      <c r="H21" s="606"/>
      <c r="I21" s="606"/>
      <c r="J21" s="606"/>
      <c r="K21" s="358"/>
      <c r="L21" s="35"/>
      <c r="M21" s="35"/>
      <c r="N21" s="35"/>
      <c r="O21" s="35"/>
      <c r="P21" s="35"/>
      <c r="Q21" s="35"/>
      <c r="R21" s="35"/>
    </row>
    <row r="22" spans="2:18">
      <c r="B22" s="471"/>
      <c r="C22" s="35"/>
      <c r="D22" s="35"/>
      <c r="E22" s="35"/>
      <c r="F22" s="35"/>
      <c r="G22" s="35"/>
      <c r="H22" s="35"/>
      <c r="L22" s="35"/>
      <c r="M22" s="35"/>
      <c r="N22" s="35"/>
      <c r="O22" s="35"/>
      <c r="P22" s="35"/>
      <c r="Q22" s="35"/>
      <c r="R22" s="35"/>
    </row>
    <row r="23" spans="2:18">
      <c r="B23" s="471"/>
      <c r="C23" s="35"/>
      <c r="D23" s="35"/>
      <c r="E23" s="35"/>
      <c r="F23" s="35"/>
      <c r="G23" s="35"/>
      <c r="H23" s="35"/>
      <c r="L23" s="35"/>
      <c r="M23" s="35"/>
      <c r="N23" s="35"/>
      <c r="O23" s="35"/>
      <c r="P23" s="35"/>
      <c r="Q23" s="35"/>
      <c r="R23" s="35"/>
    </row>
    <row r="24" spans="2:18">
      <c r="B24" s="471"/>
      <c r="C24" s="35"/>
      <c r="D24" s="35"/>
      <c r="E24" s="35"/>
      <c r="F24" s="35"/>
      <c r="G24" s="35"/>
      <c r="H24" s="35"/>
      <c r="L24" s="35"/>
      <c r="M24" s="35"/>
      <c r="N24" s="35"/>
      <c r="O24" s="35"/>
      <c r="P24" s="35"/>
      <c r="Q24" s="35"/>
      <c r="R24" s="35"/>
    </row>
    <row r="25" spans="2:18">
      <c r="B25" s="471"/>
      <c r="C25" s="35"/>
      <c r="D25" s="35"/>
      <c r="E25" s="35"/>
      <c r="F25" s="35"/>
      <c r="G25" s="35"/>
      <c r="H25" s="35"/>
      <c r="L25" s="35"/>
      <c r="M25" s="35"/>
      <c r="N25" s="35"/>
      <c r="O25" s="35"/>
      <c r="P25" s="35"/>
      <c r="Q25" s="35"/>
      <c r="R25" s="35"/>
    </row>
    <row r="26" spans="2:18">
      <c r="B26" s="471"/>
      <c r="C26" s="35"/>
      <c r="D26" s="35"/>
      <c r="E26" s="35"/>
      <c r="F26" s="35"/>
      <c r="G26" s="35"/>
      <c r="H26" s="35"/>
      <c r="L26" s="35"/>
      <c r="M26" s="35"/>
      <c r="N26" s="35"/>
      <c r="O26" s="35"/>
      <c r="P26" s="35"/>
      <c r="Q26" s="35"/>
      <c r="R26" s="35"/>
    </row>
    <row r="27" spans="2:18">
      <c r="B27" s="471"/>
      <c r="C27" s="35"/>
      <c r="D27" s="35"/>
      <c r="E27" s="35"/>
      <c r="F27" s="35"/>
      <c r="G27" s="35"/>
      <c r="H27" s="35"/>
      <c r="L27" s="35"/>
      <c r="M27" s="35"/>
      <c r="N27" s="35"/>
      <c r="O27" s="35"/>
      <c r="P27" s="35"/>
      <c r="Q27" s="35"/>
      <c r="R27" s="35"/>
    </row>
    <row r="28" spans="2:18">
      <c r="B28" s="471"/>
      <c r="C28" s="35"/>
      <c r="D28" s="35"/>
      <c r="E28" s="35"/>
      <c r="F28" s="35"/>
      <c r="G28" s="35"/>
      <c r="H28" s="35"/>
      <c r="L28" s="35"/>
      <c r="M28" s="35"/>
      <c r="N28" s="35"/>
      <c r="O28" s="35"/>
      <c r="P28" s="35"/>
      <c r="Q28" s="35"/>
      <c r="R28" s="35"/>
    </row>
    <row r="29" spans="2:18">
      <c r="B29" s="471"/>
      <c r="C29" s="35"/>
      <c r="D29" s="35"/>
      <c r="E29" s="35"/>
      <c r="F29" s="35"/>
      <c r="G29" s="35"/>
      <c r="H29" s="35"/>
      <c r="L29" s="35"/>
      <c r="M29" s="35"/>
      <c r="N29" s="35"/>
      <c r="O29" s="35"/>
      <c r="P29" s="35"/>
      <c r="Q29" s="35"/>
      <c r="R29" s="35"/>
    </row>
    <row r="30" spans="2:18">
      <c r="B30" s="471"/>
      <c r="C30" s="35"/>
      <c r="D30" s="35"/>
      <c r="E30" s="35"/>
      <c r="F30" s="35"/>
      <c r="G30" s="35"/>
      <c r="H30" s="35"/>
      <c r="L30" s="35"/>
      <c r="M30" s="35"/>
      <c r="N30" s="35"/>
      <c r="O30" s="35"/>
      <c r="P30" s="35"/>
      <c r="Q30" s="35"/>
      <c r="R30" s="35"/>
    </row>
    <row r="31" spans="2:18">
      <c r="B31" s="471"/>
      <c r="C31" s="35"/>
      <c r="D31" s="35"/>
      <c r="E31" s="35"/>
      <c r="F31" s="35"/>
      <c r="G31" s="35"/>
      <c r="H31" s="35"/>
      <c r="L31" s="35"/>
      <c r="M31" s="35"/>
      <c r="N31" s="35"/>
      <c r="O31" s="35"/>
      <c r="P31" s="35"/>
      <c r="Q31" s="35"/>
      <c r="R31" s="35"/>
    </row>
    <row r="32" spans="2:18">
      <c r="B32" s="471"/>
      <c r="C32" s="35"/>
      <c r="D32" s="35"/>
      <c r="E32" s="35"/>
      <c r="F32" s="35"/>
      <c r="G32" s="35"/>
      <c r="H32" s="35"/>
      <c r="L32" s="35"/>
      <c r="M32" s="35"/>
      <c r="N32" s="35"/>
      <c r="O32" s="35"/>
      <c r="P32" s="35"/>
      <c r="Q32" s="35"/>
      <c r="R32" s="35"/>
    </row>
    <row r="33" spans="2:18">
      <c r="B33" s="471"/>
      <c r="C33" s="35"/>
      <c r="D33" s="35"/>
      <c r="E33" s="35"/>
      <c r="F33" s="35"/>
      <c r="G33" s="35"/>
      <c r="H33" s="35"/>
      <c r="L33" s="35"/>
      <c r="M33" s="35"/>
      <c r="N33" s="35"/>
      <c r="O33" s="35"/>
      <c r="P33" s="35"/>
      <c r="Q33" s="35"/>
      <c r="R33" s="35"/>
    </row>
    <row r="34" spans="2:18">
      <c r="B34" s="471"/>
      <c r="C34" s="35"/>
      <c r="D34" s="35"/>
      <c r="E34" s="35"/>
      <c r="F34" s="35"/>
      <c r="G34" s="35"/>
      <c r="H34" s="35"/>
      <c r="L34" s="35"/>
      <c r="M34" s="35"/>
      <c r="N34" s="35"/>
      <c r="O34" s="35"/>
      <c r="P34" s="35"/>
      <c r="Q34" s="35"/>
      <c r="R34" s="35"/>
    </row>
    <row r="35" spans="2:18">
      <c r="B35" s="471"/>
      <c r="C35" s="35"/>
      <c r="D35" s="35"/>
      <c r="E35" s="35"/>
      <c r="F35" s="35"/>
      <c r="G35" s="35"/>
      <c r="H35" s="35"/>
      <c r="L35" s="35"/>
      <c r="M35" s="35"/>
      <c r="N35" s="35"/>
      <c r="O35" s="35"/>
      <c r="P35" s="35"/>
      <c r="Q35" s="35"/>
      <c r="R35" s="35"/>
    </row>
    <row r="36" spans="2:18">
      <c r="B36" s="471"/>
      <c r="C36" s="35"/>
      <c r="D36" s="35"/>
      <c r="E36" s="35"/>
      <c r="F36" s="35"/>
      <c r="G36" s="35"/>
      <c r="H36" s="35"/>
      <c r="L36" s="35"/>
      <c r="M36" s="35"/>
      <c r="N36" s="35"/>
      <c r="O36" s="35"/>
      <c r="P36" s="35"/>
      <c r="Q36" s="35"/>
      <c r="R36" s="35"/>
    </row>
    <row r="37" spans="2:18">
      <c r="B37" s="471"/>
      <c r="C37" s="35"/>
      <c r="D37" s="35"/>
      <c r="E37" s="35"/>
      <c r="F37" s="35"/>
      <c r="G37" s="35"/>
      <c r="H37" s="35"/>
      <c r="L37" s="35"/>
      <c r="M37" s="35"/>
      <c r="N37" s="35"/>
      <c r="O37" s="35"/>
      <c r="P37" s="35"/>
      <c r="Q37" s="35"/>
      <c r="R37" s="35"/>
    </row>
    <row r="38" spans="2:18">
      <c r="B38" s="471"/>
      <c r="C38" s="35"/>
      <c r="D38" s="35"/>
      <c r="E38" s="35"/>
      <c r="F38" s="35"/>
      <c r="G38" s="35"/>
      <c r="H38" s="35"/>
      <c r="L38" s="35"/>
      <c r="M38" s="35"/>
      <c r="N38" s="35"/>
      <c r="O38" s="35"/>
      <c r="P38" s="35"/>
      <c r="Q38" s="35"/>
      <c r="R38" s="35"/>
    </row>
    <row r="39" spans="2:18">
      <c r="B39" s="471"/>
      <c r="C39" s="35"/>
      <c r="D39" s="35"/>
      <c r="E39" s="35"/>
      <c r="F39" s="35"/>
      <c r="G39" s="35"/>
      <c r="H39" s="35"/>
      <c r="L39" s="35"/>
      <c r="M39" s="35"/>
      <c r="N39" s="35"/>
      <c r="O39" s="35"/>
      <c r="P39" s="35"/>
      <c r="Q39" s="35"/>
      <c r="R39" s="35"/>
    </row>
    <row r="40" spans="2:18">
      <c r="B40" s="472"/>
      <c r="C40" s="35"/>
      <c r="D40" s="35"/>
      <c r="E40" s="35"/>
      <c r="F40" s="35"/>
      <c r="G40" s="35"/>
      <c r="H40" s="35"/>
      <c r="L40" s="35"/>
      <c r="M40" s="35"/>
      <c r="N40" s="35"/>
      <c r="O40" s="35"/>
      <c r="P40" s="35"/>
      <c r="Q40" s="35"/>
      <c r="R40" s="35"/>
    </row>
    <row r="41" spans="2:18" ht="12.75" customHeight="1">
      <c r="B41" s="473"/>
      <c r="C41" s="35"/>
      <c r="D41" s="35"/>
      <c r="E41" s="35"/>
      <c r="F41" s="35"/>
      <c r="G41" s="35"/>
      <c r="H41" s="35"/>
      <c r="L41" s="35"/>
      <c r="M41" s="35"/>
      <c r="N41" s="35"/>
      <c r="O41" s="35"/>
      <c r="P41" s="35"/>
      <c r="Q41" s="35"/>
      <c r="R41" s="35"/>
    </row>
    <row r="42" spans="2:18" ht="12.75" customHeight="1">
      <c r="B42" s="473"/>
      <c r="C42" s="35"/>
      <c r="D42" s="35"/>
      <c r="E42" s="35"/>
      <c r="F42" s="35"/>
      <c r="G42" s="35"/>
      <c r="H42" s="35"/>
      <c r="L42" s="35"/>
      <c r="M42" s="35"/>
      <c r="N42" s="35"/>
      <c r="O42" s="35"/>
      <c r="P42" s="35"/>
      <c r="Q42" s="35"/>
      <c r="R42" s="35"/>
    </row>
    <row r="43" spans="2:18" ht="12.75" customHeight="1">
      <c r="B43" s="473"/>
      <c r="C43" s="35"/>
      <c r="D43" s="35"/>
      <c r="E43" s="35"/>
      <c r="F43" s="35"/>
      <c r="G43" s="35"/>
      <c r="H43" s="35"/>
      <c r="L43" s="35"/>
      <c r="M43" s="35"/>
      <c r="N43" s="35"/>
      <c r="O43" s="35"/>
      <c r="P43" s="35"/>
      <c r="Q43" s="35"/>
      <c r="R43" s="35"/>
    </row>
    <row r="44" spans="2:18" ht="12.75" customHeight="1">
      <c r="B44" s="473"/>
      <c r="C44" s="35"/>
      <c r="D44" s="35"/>
      <c r="E44" s="35"/>
      <c r="F44" s="35"/>
      <c r="G44" s="35"/>
      <c r="H44" s="35"/>
      <c r="L44" s="35"/>
      <c r="M44" s="35"/>
      <c r="N44" s="35"/>
      <c r="O44" s="35"/>
      <c r="P44" s="35"/>
      <c r="Q44" s="35"/>
      <c r="R44" s="35"/>
    </row>
    <row r="45" spans="2:18" ht="12.75" customHeight="1">
      <c r="B45" s="472"/>
      <c r="C45" s="35"/>
      <c r="D45" s="35"/>
      <c r="E45" s="35"/>
      <c r="F45" s="35"/>
      <c r="G45" s="35"/>
      <c r="H45" s="35"/>
      <c r="L45" s="35"/>
      <c r="M45" s="35"/>
      <c r="N45" s="35"/>
      <c r="O45" s="35"/>
      <c r="P45" s="35"/>
      <c r="Q45" s="35"/>
      <c r="R45" s="35"/>
    </row>
    <row r="46" spans="2:18" ht="12.75" customHeight="1">
      <c r="B46" s="472"/>
      <c r="C46" s="35"/>
      <c r="D46" s="35"/>
      <c r="E46" s="35"/>
      <c r="F46" s="35"/>
      <c r="G46" s="35"/>
      <c r="H46" s="35"/>
      <c r="L46" s="35"/>
      <c r="M46" s="35"/>
      <c r="N46" s="35"/>
      <c r="O46" s="35"/>
      <c r="P46" s="35"/>
      <c r="Q46" s="35"/>
      <c r="R46" s="35"/>
    </row>
    <row r="47" spans="2:18" ht="12.75" customHeight="1">
      <c r="B47" s="473"/>
      <c r="C47" s="35"/>
      <c r="D47" s="35"/>
      <c r="E47" s="35"/>
      <c r="F47" s="35"/>
      <c r="G47" s="35"/>
      <c r="H47" s="35"/>
      <c r="L47" s="35"/>
      <c r="M47" s="35"/>
      <c r="N47" s="35"/>
      <c r="O47" s="35"/>
      <c r="P47" s="35"/>
      <c r="Q47" s="35"/>
      <c r="R47" s="35"/>
    </row>
    <row r="48" spans="2:18" ht="12.75" customHeight="1">
      <c r="B48" s="473"/>
      <c r="C48" s="35"/>
      <c r="D48" s="35"/>
      <c r="E48" s="35"/>
      <c r="F48" s="35"/>
      <c r="G48" s="35"/>
      <c r="H48" s="35"/>
      <c r="L48" s="35"/>
      <c r="M48" s="35"/>
      <c r="N48" s="35"/>
      <c r="O48" s="35"/>
      <c r="P48" s="35"/>
      <c r="Q48" s="35"/>
      <c r="R48" s="35"/>
    </row>
    <row r="49" spans="2:19" ht="12.75" customHeight="1">
      <c r="B49" s="473"/>
      <c r="C49" s="35"/>
      <c r="D49" s="35"/>
      <c r="E49" s="35"/>
      <c r="F49" s="35"/>
      <c r="G49" s="35"/>
      <c r="H49" s="35"/>
      <c r="L49" s="35"/>
      <c r="M49" s="35"/>
      <c r="N49" s="35"/>
      <c r="O49" s="35"/>
      <c r="P49" s="35"/>
      <c r="Q49" s="35"/>
      <c r="R49" s="35"/>
    </row>
    <row r="50" spans="2:19" ht="12.75" customHeight="1">
      <c r="B50" s="472"/>
      <c r="C50" s="35"/>
      <c r="D50" s="35"/>
      <c r="E50" s="35"/>
      <c r="F50" s="35"/>
      <c r="G50" s="35"/>
      <c r="H50" s="35"/>
      <c r="L50" s="35"/>
      <c r="M50" s="35"/>
      <c r="N50" s="35"/>
      <c r="O50" s="35"/>
      <c r="P50" s="35"/>
      <c r="Q50" s="35"/>
      <c r="R50" s="35"/>
    </row>
    <row r="51" spans="2:19" ht="12.75" customHeight="1">
      <c r="B51" s="472"/>
      <c r="C51" s="35"/>
      <c r="D51" s="35"/>
      <c r="E51" s="35"/>
      <c r="F51" s="35"/>
      <c r="G51" s="35"/>
      <c r="H51" s="35"/>
      <c r="L51" s="35"/>
      <c r="M51" s="35"/>
      <c r="N51" s="35"/>
      <c r="O51" s="35"/>
      <c r="P51" s="35"/>
      <c r="Q51" s="35"/>
      <c r="R51" s="35"/>
    </row>
    <row r="52" spans="2:19" ht="12.75" customHeight="1">
      <c r="B52" s="473"/>
      <c r="C52" s="35"/>
      <c r="D52" s="35"/>
      <c r="E52" s="35"/>
      <c r="F52" s="35"/>
      <c r="G52" s="35"/>
      <c r="H52" s="35"/>
      <c r="L52" s="35"/>
      <c r="M52" s="35"/>
      <c r="N52" s="35"/>
      <c r="O52" s="35"/>
      <c r="P52" s="35"/>
      <c r="Q52" s="35"/>
      <c r="R52" s="35"/>
    </row>
    <row r="53" spans="2:19" ht="12.75" customHeight="1">
      <c r="B53" s="473"/>
      <c r="C53" s="35"/>
      <c r="D53" s="35"/>
      <c r="E53" s="35"/>
      <c r="F53" s="35"/>
      <c r="G53" s="35"/>
      <c r="H53" s="35"/>
      <c r="L53" s="35"/>
      <c r="M53" s="35"/>
      <c r="N53" s="35"/>
      <c r="O53" s="35"/>
      <c r="P53" s="35"/>
      <c r="Q53" s="35"/>
      <c r="R53" s="35"/>
    </row>
    <row r="54" spans="2:19" ht="12.75" customHeight="1">
      <c r="B54" s="473"/>
      <c r="C54" s="35"/>
      <c r="D54" s="35"/>
      <c r="E54" s="35"/>
      <c r="F54" s="35"/>
      <c r="G54" s="35"/>
      <c r="H54" s="35"/>
      <c r="L54" s="35"/>
      <c r="M54" s="35"/>
      <c r="N54" s="35"/>
      <c r="O54" s="35"/>
      <c r="P54" s="35"/>
      <c r="Q54" s="35"/>
      <c r="R54" s="35"/>
    </row>
    <row r="55" spans="2:19" ht="12.75" customHeight="1">
      <c r="B55" s="473"/>
      <c r="C55" s="35"/>
      <c r="D55" s="35"/>
      <c r="E55" s="35"/>
      <c r="F55" s="35"/>
      <c r="G55" s="35"/>
      <c r="H55" s="35"/>
      <c r="L55" s="35"/>
      <c r="M55" s="35"/>
      <c r="N55" s="35"/>
      <c r="O55" s="35"/>
      <c r="P55" s="35"/>
      <c r="Q55" s="35"/>
      <c r="R55" s="35"/>
    </row>
    <row r="56" spans="2:19" ht="12.75" customHeight="1">
      <c r="B56" s="473"/>
      <c r="C56" s="35"/>
      <c r="D56" s="35"/>
      <c r="E56" s="35"/>
      <c r="F56" s="35"/>
      <c r="G56" s="35"/>
      <c r="H56" s="35"/>
      <c r="L56" s="35"/>
      <c r="M56" s="35"/>
      <c r="N56" s="35"/>
      <c r="O56" s="35"/>
      <c r="P56" s="35"/>
      <c r="Q56" s="35"/>
      <c r="R56" s="35"/>
    </row>
    <row r="57" spans="2:19" ht="12.75" customHeight="1">
      <c r="B57" s="474"/>
      <c r="C57" s="35"/>
      <c r="D57" s="35"/>
      <c r="E57" s="35"/>
      <c r="F57" s="35"/>
      <c r="G57" s="35"/>
      <c r="H57" s="35"/>
      <c r="L57" s="35"/>
      <c r="M57" s="35"/>
      <c r="N57" s="35"/>
      <c r="O57" s="35"/>
      <c r="P57" s="35"/>
      <c r="Q57" s="35"/>
      <c r="R57" s="35"/>
    </row>
    <row r="58" spans="2:19" ht="12.75" customHeight="1">
      <c r="B58" s="472"/>
      <c r="C58" s="35"/>
      <c r="D58" s="35"/>
      <c r="E58" s="35"/>
      <c r="F58" s="35"/>
      <c r="G58" s="35"/>
      <c r="H58" s="35"/>
      <c r="L58" s="35"/>
      <c r="M58" s="35"/>
      <c r="N58" s="35"/>
      <c r="O58" s="35"/>
      <c r="P58" s="35"/>
      <c r="Q58" s="35"/>
      <c r="R58" s="35"/>
    </row>
    <row r="59" spans="2:19" ht="12.75" customHeight="1">
      <c r="B59" s="475"/>
      <c r="C59" s="35"/>
      <c r="D59" s="35"/>
      <c r="E59" s="35"/>
      <c r="F59" s="35"/>
      <c r="G59" s="35"/>
      <c r="H59" s="35"/>
      <c r="L59" s="35"/>
      <c r="M59" s="35"/>
      <c r="N59" s="35"/>
      <c r="O59" s="35"/>
      <c r="P59" s="35"/>
      <c r="Q59" s="35"/>
      <c r="R59" s="35"/>
    </row>
    <row r="60" spans="2:19">
      <c r="B60" s="474"/>
      <c r="C60" s="35"/>
      <c r="D60" s="35"/>
      <c r="E60" s="35"/>
      <c r="F60" s="35"/>
      <c r="G60" s="35"/>
      <c r="H60" s="35"/>
      <c r="L60" s="35"/>
      <c r="M60" s="35"/>
      <c r="N60" s="35"/>
      <c r="O60" s="35"/>
      <c r="P60" s="35"/>
      <c r="Q60" s="35"/>
      <c r="R60" s="35"/>
    </row>
    <row r="61" spans="2:19">
      <c r="B61" s="476"/>
      <c r="C61" s="35"/>
      <c r="D61" s="35"/>
      <c r="E61" s="35"/>
      <c r="F61" s="35"/>
      <c r="G61" s="35"/>
      <c r="H61" s="35"/>
      <c r="L61" s="35"/>
      <c r="M61" s="35"/>
      <c r="N61" s="35"/>
      <c r="O61" s="35"/>
      <c r="P61" s="35"/>
      <c r="Q61" s="35"/>
      <c r="R61" s="35"/>
    </row>
    <row r="62" spans="2:19">
      <c r="B62" s="477"/>
      <c r="C62" s="478"/>
      <c r="D62" s="479"/>
      <c r="E62" s="479"/>
      <c r="F62" s="479"/>
      <c r="G62" s="479"/>
      <c r="H62" s="478"/>
      <c r="I62" s="480"/>
      <c r="J62" s="480"/>
      <c r="K62" s="480"/>
      <c r="L62" s="478"/>
      <c r="M62" s="479"/>
      <c r="N62" s="478"/>
      <c r="O62" s="478"/>
      <c r="P62" s="478"/>
      <c r="Q62" s="478"/>
      <c r="R62" s="478"/>
      <c r="S62" s="477"/>
    </row>
    <row r="65" spans="2:8">
      <c r="B65" s="589"/>
      <c r="C65" s="589"/>
      <c r="D65" s="589"/>
      <c r="E65" s="589"/>
      <c r="F65" s="589"/>
      <c r="G65" s="589"/>
      <c r="H65" s="589"/>
    </row>
  </sheetData>
  <mergeCells count="12">
    <mergeCell ref="B21:J21"/>
    <mergeCell ref="B65:H65"/>
    <mergeCell ref="B2:L2"/>
    <mergeCell ref="C3:P3"/>
    <mergeCell ref="D4:P4"/>
    <mergeCell ref="D5:H5"/>
    <mergeCell ref="I5:I6"/>
    <mergeCell ref="J5:J6"/>
    <mergeCell ref="K5:K6"/>
    <mergeCell ref="L5:L6"/>
    <mergeCell ref="M5:M6"/>
    <mergeCell ref="N5:P5"/>
  </mergeCell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CF894-EA00-4856-B116-19CE2094CC07}">
  <dimension ref="A1:F63"/>
  <sheetViews>
    <sheetView workbookViewId="0">
      <selection activeCell="B16" sqref="B16"/>
    </sheetView>
  </sheetViews>
  <sheetFormatPr defaultColWidth="9.140625" defaultRowHeight="12.75"/>
  <cols>
    <col min="1" max="1" width="3.7109375" style="1" customWidth="1"/>
    <col min="2" max="2" width="67.42578125" style="1" customWidth="1"/>
    <col min="3" max="3" width="12.85546875" style="1" customWidth="1"/>
    <col min="4" max="6" width="19.42578125" style="1" customWidth="1"/>
    <col min="7" max="16384" width="9.140625" style="1"/>
  </cols>
  <sheetData>
    <row r="1" spans="1:6" ht="21" customHeight="1">
      <c r="A1" s="437"/>
    </row>
    <row r="2" spans="1:6" ht="48" customHeight="1">
      <c r="B2" s="587" t="s">
        <v>1066</v>
      </c>
      <c r="C2" s="587"/>
      <c r="D2" s="587"/>
      <c r="E2" s="587"/>
      <c r="F2" s="587"/>
    </row>
    <row r="3" spans="1:6" s="43" customFormat="1" ht="12">
      <c r="A3" s="245"/>
      <c r="B3" s="462" t="s">
        <v>1076</v>
      </c>
      <c r="C3" s="609" t="s">
        <v>1067</v>
      </c>
      <c r="D3" s="609" t="s">
        <v>1068</v>
      </c>
      <c r="E3" s="609" t="s">
        <v>1069</v>
      </c>
      <c r="F3" s="609" t="s">
        <v>1070</v>
      </c>
    </row>
    <row r="4" spans="1:6" s="43" customFormat="1" ht="41.25" customHeight="1">
      <c r="B4" s="462" t="s">
        <v>1071</v>
      </c>
      <c r="C4" s="609"/>
      <c r="D4" s="609"/>
      <c r="E4" s="609"/>
      <c r="F4" s="609"/>
    </row>
    <row r="5" spans="1:6" s="43" customFormat="1" ht="12.75" customHeight="1">
      <c r="B5" s="245" t="s">
        <v>1072</v>
      </c>
      <c r="C5" s="46"/>
      <c r="D5" s="46"/>
      <c r="E5" s="46"/>
      <c r="F5" s="46"/>
    </row>
    <row r="6" spans="1:6" s="43" customFormat="1" ht="12">
      <c r="B6" s="245" t="s">
        <v>367</v>
      </c>
      <c r="C6" s="46"/>
      <c r="D6" s="46"/>
      <c r="E6" s="46"/>
      <c r="F6" s="46"/>
    </row>
    <row r="7" spans="1:6" s="43" customFormat="1" ht="12">
      <c r="B7" s="500" t="s">
        <v>995</v>
      </c>
      <c r="C7" s="46"/>
      <c r="D7" s="46"/>
      <c r="E7" s="46"/>
      <c r="F7" s="46"/>
    </row>
    <row r="8" spans="1:6" s="43" customFormat="1" ht="12">
      <c r="B8" s="245" t="s">
        <v>368</v>
      </c>
      <c r="C8" s="46"/>
      <c r="D8" s="46"/>
      <c r="E8" s="46"/>
      <c r="F8" s="46"/>
    </row>
    <row r="9" spans="1:6" s="43" customFormat="1" ht="12">
      <c r="B9" s="500" t="s">
        <v>996</v>
      </c>
      <c r="C9" s="46"/>
      <c r="D9" s="46"/>
      <c r="E9" s="46"/>
      <c r="F9" s="46"/>
    </row>
    <row r="10" spans="1:6" s="43" customFormat="1" ht="12">
      <c r="B10" s="500" t="s">
        <v>1073</v>
      </c>
      <c r="C10" s="46"/>
      <c r="D10" s="46"/>
      <c r="E10" s="46"/>
      <c r="F10" s="46"/>
    </row>
    <row r="11" spans="1:6" s="43" customFormat="1" ht="12">
      <c r="B11" s="245" t="s">
        <v>1074</v>
      </c>
      <c r="C11" s="46"/>
      <c r="D11" s="46"/>
      <c r="E11" s="46"/>
      <c r="F11" s="46"/>
    </row>
    <row r="12" spans="1:6" s="43" customFormat="1" ht="12">
      <c r="B12" s="245" t="s">
        <v>1072</v>
      </c>
      <c r="C12" s="46"/>
      <c r="D12" s="46"/>
      <c r="E12" s="46"/>
      <c r="F12" s="46"/>
    </row>
    <row r="13" spans="1:6" s="43" customFormat="1" ht="12">
      <c r="B13" s="245" t="s">
        <v>367</v>
      </c>
      <c r="C13" s="35"/>
      <c r="D13" s="35"/>
      <c r="E13" s="35"/>
      <c r="F13" s="46"/>
    </row>
    <row r="14" spans="1:6" s="43" customFormat="1" ht="12">
      <c r="B14" s="500" t="s">
        <v>995</v>
      </c>
      <c r="C14" s="35"/>
      <c r="D14" s="35"/>
      <c r="E14" s="35"/>
      <c r="F14" s="46"/>
    </row>
    <row r="15" spans="1:6" s="43" customFormat="1" ht="12">
      <c r="B15" s="245" t="s">
        <v>368</v>
      </c>
      <c r="C15" s="35"/>
      <c r="D15" s="35"/>
      <c r="E15" s="35"/>
      <c r="F15" s="39"/>
    </row>
    <row r="16" spans="1:6" s="43" customFormat="1" ht="12">
      <c r="B16" s="500" t="s">
        <v>996</v>
      </c>
      <c r="C16" s="35"/>
      <c r="D16" s="35"/>
      <c r="E16" s="35"/>
      <c r="F16" s="39"/>
    </row>
    <row r="17" spans="2:6" s="43" customFormat="1" ht="12">
      <c r="B17" s="500" t="s">
        <v>1073</v>
      </c>
      <c r="C17" s="35"/>
      <c r="D17" s="35"/>
      <c r="E17" s="35"/>
      <c r="F17" s="39"/>
    </row>
    <row r="18" spans="2:6">
      <c r="B18" s="247" t="s">
        <v>1074</v>
      </c>
      <c r="C18" s="466"/>
      <c r="D18" s="466"/>
      <c r="E18" s="466"/>
      <c r="F18" s="501"/>
    </row>
    <row r="19" spans="2:6">
      <c r="B19" s="451"/>
      <c r="C19" s="35"/>
      <c r="D19" s="35"/>
      <c r="E19" s="35"/>
      <c r="F19" s="358"/>
    </row>
    <row r="20" spans="2:6">
      <c r="B20" s="496"/>
      <c r="C20" s="35"/>
      <c r="D20" s="35"/>
      <c r="E20" s="35"/>
      <c r="F20" s="358"/>
    </row>
    <row r="21" spans="2:6" ht="39" customHeight="1">
      <c r="B21" s="606" t="s">
        <v>1075</v>
      </c>
      <c r="C21" s="606"/>
      <c r="D21" s="606"/>
      <c r="E21" s="606"/>
      <c r="F21" s="358"/>
    </row>
    <row r="22" spans="2:6">
      <c r="B22" s="471"/>
      <c r="C22" s="35"/>
      <c r="D22" s="35"/>
      <c r="E22" s="35"/>
    </row>
    <row r="23" spans="2:6">
      <c r="B23" s="471"/>
      <c r="C23" s="35"/>
      <c r="D23" s="35"/>
      <c r="E23" s="35"/>
    </row>
    <row r="24" spans="2:6">
      <c r="B24" s="471"/>
      <c r="C24" s="35"/>
      <c r="D24" s="35"/>
      <c r="E24" s="35"/>
    </row>
    <row r="25" spans="2:6">
      <c r="B25" s="471"/>
      <c r="C25" s="35"/>
      <c r="D25" s="35"/>
      <c r="E25" s="35"/>
    </row>
    <row r="26" spans="2:6">
      <c r="B26" s="471"/>
      <c r="C26" s="35"/>
      <c r="D26" s="35"/>
      <c r="E26" s="35"/>
    </row>
    <row r="27" spans="2:6">
      <c r="B27" s="471"/>
      <c r="C27" s="35"/>
      <c r="D27" s="35"/>
      <c r="E27" s="35"/>
    </row>
    <row r="28" spans="2:6">
      <c r="B28" s="471"/>
      <c r="C28" s="35"/>
      <c r="D28" s="35"/>
      <c r="E28" s="35"/>
    </row>
    <row r="29" spans="2:6">
      <c r="B29" s="471"/>
      <c r="C29" s="35"/>
      <c r="D29" s="35"/>
      <c r="E29" s="35"/>
    </row>
    <row r="30" spans="2:6">
      <c r="B30" s="471"/>
      <c r="C30" s="35"/>
      <c r="D30" s="35"/>
      <c r="E30" s="35"/>
    </row>
    <row r="31" spans="2:6">
      <c r="B31" s="471"/>
      <c r="C31" s="35"/>
      <c r="D31" s="35"/>
      <c r="E31" s="35"/>
    </row>
    <row r="32" spans="2:6">
      <c r="B32" s="471"/>
      <c r="C32" s="35"/>
      <c r="D32" s="35"/>
      <c r="E32" s="35"/>
    </row>
    <row r="33" spans="2:5">
      <c r="B33" s="471"/>
      <c r="C33" s="35"/>
      <c r="D33" s="35"/>
      <c r="E33" s="35"/>
    </row>
    <row r="34" spans="2:5">
      <c r="B34" s="471"/>
      <c r="C34" s="35"/>
      <c r="D34" s="35"/>
      <c r="E34" s="35"/>
    </row>
    <row r="35" spans="2:5">
      <c r="B35" s="471"/>
      <c r="C35" s="35"/>
      <c r="D35" s="35"/>
      <c r="E35" s="35"/>
    </row>
    <row r="36" spans="2:5">
      <c r="B36" s="471"/>
      <c r="C36" s="35"/>
      <c r="D36" s="35"/>
      <c r="E36" s="35"/>
    </row>
    <row r="37" spans="2:5">
      <c r="B37" s="471"/>
      <c r="C37" s="35"/>
      <c r="D37" s="35"/>
      <c r="E37" s="35"/>
    </row>
    <row r="38" spans="2:5">
      <c r="B38" s="472"/>
      <c r="C38" s="35"/>
      <c r="D38" s="35"/>
      <c r="E38" s="35"/>
    </row>
    <row r="39" spans="2:5" ht="12.75" customHeight="1">
      <c r="B39" s="473"/>
      <c r="C39" s="35"/>
      <c r="D39" s="35"/>
      <c r="E39" s="35"/>
    </row>
    <row r="40" spans="2:5" ht="12.75" customHeight="1">
      <c r="B40" s="473"/>
      <c r="C40" s="35"/>
      <c r="D40" s="35"/>
      <c r="E40" s="35"/>
    </row>
    <row r="41" spans="2:5" ht="12.75" customHeight="1">
      <c r="B41" s="473"/>
      <c r="C41" s="35"/>
      <c r="D41" s="35"/>
      <c r="E41" s="35"/>
    </row>
    <row r="42" spans="2:5" ht="12.75" customHeight="1">
      <c r="B42" s="473"/>
      <c r="C42" s="35"/>
      <c r="D42" s="35"/>
      <c r="E42" s="35"/>
    </row>
    <row r="43" spans="2:5" ht="12.75" customHeight="1">
      <c r="B43" s="472"/>
      <c r="C43" s="35"/>
      <c r="D43" s="35"/>
      <c r="E43" s="35"/>
    </row>
    <row r="44" spans="2:5" ht="12.75" customHeight="1">
      <c r="B44" s="472"/>
      <c r="C44" s="35"/>
      <c r="D44" s="35"/>
      <c r="E44" s="35"/>
    </row>
    <row r="45" spans="2:5" ht="12.75" customHeight="1">
      <c r="B45" s="473"/>
      <c r="C45" s="35"/>
      <c r="D45" s="35"/>
      <c r="E45" s="35"/>
    </row>
    <row r="46" spans="2:5" ht="12.75" customHeight="1">
      <c r="B46" s="473"/>
      <c r="C46" s="35"/>
      <c r="D46" s="35"/>
      <c r="E46" s="35"/>
    </row>
    <row r="47" spans="2:5" ht="12.75" customHeight="1">
      <c r="B47" s="473"/>
      <c r="C47" s="35"/>
      <c r="D47" s="35"/>
      <c r="E47" s="35"/>
    </row>
    <row r="48" spans="2:5" ht="12.75" customHeight="1">
      <c r="B48" s="472"/>
      <c r="C48" s="35"/>
      <c r="D48" s="35"/>
      <c r="E48" s="35"/>
    </row>
    <row r="49" spans="2:6" ht="12.75" customHeight="1">
      <c r="B49" s="472"/>
      <c r="C49" s="35"/>
      <c r="D49" s="35"/>
      <c r="E49" s="35"/>
    </row>
    <row r="50" spans="2:6" ht="12.75" customHeight="1">
      <c r="B50" s="473"/>
      <c r="C50" s="35"/>
      <c r="D50" s="35"/>
      <c r="E50" s="35"/>
    </row>
    <row r="51" spans="2:6" ht="12.75" customHeight="1">
      <c r="B51" s="473"/>
      <c r="C51" s="35"/>
      <c r="D51" s="35"/>
      <c r="E51" s="35"/>
    </row>
    <row r="52" spans="2:6" ht="12.75" customHeight="1">
      <c r="B52" s="473"/>
      <c r="C52" s="35"/>
      <c r="D52" s="35"/>
      <c r="E52" s="35"/>
    </row>
    <row r="53" spans="2:6" ht="12.75" customHeight="1">
      <c r="B53" s="473"/>
      <c r="C53" s="35"/>
      <c r="D53" s="35"/>
      <c r="E53" s="35"/>
    </row>
    <row r="54" spans="2:6" ht="12.75" customHeight="1">
      <c r="B54" s="473"/>
      <c r="C54" s="35"/>
      <c r="D54" s="35"/>
      <c r="E54" s="35"/>
    </row>
    <row r="55" spans="2:6" ht="12.75" customHeight="1">
      <c r="B55" s="474"/>
      <c r="C55" s="35"/>
      <c r="D55" s="35"/>
      <c r="E55" s="35"/>
    </row>
    <row r="56" spans="2:6" ht="12.75" customHeight="1">
      <c r="B56" s="472"/>
      <c r="C56" s="35"/>
      <c r="D56" s="35"/>
      <c r="E56" s="35"/>
    </row>
    <row r="57" spans="2:6" ht="12.75" customHeight="1">
      <c r="B57" s="475"/>
      <c r="C57" s="35"/>
      <c r="D57" s="35"/>
      <c r="E57" s="35"/>
    </row>
    <row r="58" spans="2:6">
      <c r="B58" s="474"/>
      <c r="C58" s="35"/>
      <c r="D58" s="35"/>
      <c r="E58" s="35"/>
    </row>
    <row r="59" spans="2:6">
      <c r="B59" s="476"/>
      <c r="C59" s="35"/>
      <c r="D59" s="35"/>
      <c r="E59" s="35"/>
    </row>
    <row r="60" spans="2:6">
      <c r="B60" s="477"/>
      <c r="C60" s="478"/>
      <c r="D60" s="478"/>
      <c r="E60" s="478"/>
      <c r="F60" s="477"/>
    </row>
    <row r="63" spans="2:6">
      <c r="B63" s="356"/>
    </row>
  </sheetData>
  <mergeCells count="6">
    <mergeCell ref="B21:E21"/>
    <mergeCell ref="B2:F2"/>
    <mergeCell ref="C3:C4"/>
    <mergeCell ref="D3:D4"/>
    <mergeCell ref="E3:E4"/>
    <mergeCell ref="F3:F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Ark4"/>
  <dimension ref="B1:K122"/>
  <sheetViews>
    <sheetView workbookViewId="0">
      <selection activeCell="B2" sqref="B2"/>
    </sheetView>
  </sheetViews>
  <sheetFormatPr defaultColWidth="9.140625" defaultRowHeight="12"/>
  <cols>
    <col min="1" max="1" width="3.7109375" style="38" customWidth="1"/>
    <col min="2" max="2" width="8.7109375" style="50" customWidth="1"/>
    <col min="3" max="3" width="75.42578125" style="38" customWidth="1"/>
    <col min="4" max="4" width="19.85546875" style="38" customWidth="1"/>
    <col min="5" max="5" width="2" style="38" customWidth="1"/>
    <col min="6" max="6" width="27.85546875" style="38" customWidth="1"/>
    <col min="7" max="7" width="9.140625" style="38" customWidth="1"/>
    <col min="8" max="16384" width="9.140625" style="38"/>
  </cols>
  <sheetData>
    <row r="1" spans="2:9" ht="21" customHeight="1"/>
    <row r="2" spans="2:9" ht="48" customHeight="1">
      <c r="B2" s="138" t="s">
        <v>481</v>
      </c>
      <c r="I2" s="139"/>
    </row>
    <row r="3" spans="2:9" s="20" customFormat="1" ht="50.25" customHeight="1">
      <c r="B3" s="140" t="s">
        <v>353</v>
      </c>
      <c r="C3" s="15"/>
      <c r="D3" s="503" t="s">
        <v>1078</v>
      </c>
      <c r="E3" s="125"/>
      <c r="F3" s="125" t="s">
        <v>195</v>
      </c>
    </row>
    <row r="4" spans="2:9" ht="12.75">
      <c r="B4" s="374" t="s">
        <v>793</v>
      </c>
      <c r="C4" s="371"/>
      <c r="D4" s="372"/>
      <c r="E4" s="373"/>
      <c r="F4" s="373"/>
    </row>
    <row r="5" spans="2:9" s="164" customFormat="1">
      <c r="B5" s="50">
        <v>1</v>
      </c>
      <c r="C5" s="53" t="s">
        <v>803</v>
      </c>
      <c r="D5" s="141">
        <v>565.00319999999999</v>
      </c>
      <c r="E5" s="141"/>
      <c r="F5" s="53" t="s">
        <v>197</v>
      </c>
    </row>
    <row r="6" spans="2:9" s="164" customFormat="1">
      <c r="B6" s="170"/>
      <c r="C6" s="171" t="s">
        <v>804</v>
      </c>
      <c r="D6" s="172">
        <v>565.00319999999999</v>
      </c>
      <c r="E6" s="172"/>
      <c r="F6" s="171" t="s">
        <v>198</v>
      </c>
    </row>
    <row r="7" spans="2:9" s="164" customFormat="1">
      <c r="B7" s="170"/>
      <c r="C7" s="171" t="s">
        <v>805</v>
      </c>
      <c r="D7" s="172"/>
      <c r="E7" s="172"/>
      <c r="F7" s="171" t="s">
        <v>198</v>
      </c>
    </row>
    <row r="8" spans="2:9">
      <c r="B8" s="170"/>
      <c r="C8" s="171" t="s">
        <v>806</v>
      </c>
      <c r="D8" s="172"/>
      <c r="E8" s="172"/>
      <c r="F8" s="171" t="s">
        <v>198</v>
      </c>
    </row>
    <row r="9" spans="2:9">
      <c r="B9" s="50">
        <v>2</v>
      </c>
      <c r="C9" s="53" t="s">
        <v>807</v>
      </c>
      <c r="D9" s="141">
        <v>11800.770864620001</v>
      </c>
      <c r="E9" s="141"/>
      <c r="F9" s="53" t="s">
        <v>199</v>
      </c>
    </row>
    <row r="10" spans="2:9">
      <c r="B10" s="50">
        <v>3</v>
      </c>
      <c r="C10" s="53" t="s">
        <v>808</v>
      </c>
      <c r="D10" s="141">
        <v>572.07000371000004</v>
      </c>
      <c r="E10" s="141"/>
      <c r="F10" s="53" t="s">
        <v>200</v>
      </c>
    </row>
    <row r="11" spans="2:9">
      <c r="B11" s="50" t="s">
        <v>801</v>
      </c>
      <c r="C11" s="53" t="s">
        <v>201</v>
      </c>
      <c r="D11" s="141"/>
      <c r="E11" s="141"/>
      <c r="F11" s="53" t="s">
        <v>202</v>
      </c>
    </row>
    <row r="12" spans="2:9" ht="24">
      <c r="B12" s="50">
        <v>4</v>
      </c>
      <c r="C12" s="53" t="s">
        <v>809</v>
      </c>
      <c r="D12" s="141"/>
      <c r="E12" s="141"/>
      <c r="F12" s="53" t="s">
        <v>203</v>
      </c>
    </row>
    <row r="13" spans="2:9">
      <c r="C13" s="53" t="s">
        <v>206</v>
      </c>
      <c r="D13" s="141"/>
      <c r="E13" s="141"/>
      <c r="F13" s="53" t="s">
        <v>205</v>
      </c>
    </row>
    <row r="14" spans="2:9">
      <c r="B14" s="50">
        <v>5</v>
      </c>
      <c r="C14" s="53" t="s">
        <v>810</v>
      </c>
      <c r="D14" s="141"/>
      <c r="E14" s="141"/>
      <c r="F14" s="53" t="s">
        <v>207</v>
      </c>
    </row>
    <row r="15" spans="2:9" ht="12.75" customHeight="1">
      <c r="B15" s="50" t="s">
        <v>802</v>
      </c>
      <c r="C15" s="53" t="s">
        <v>209</v>
      </c>
      <c r="D15" s="141"/>
      <c r="E15" s="141"/>
      <c r="F15" s="53" t="s">
        <v>208</v>
      </c>
    </row>
    <row r="16" spans="2:9">
      <c r="B16" s="58">
        <v>6</v>
      </c>
      <c r="C16" s="142" t="s">
        <v>209</v>
      </c>
      <c r="D16" s="143">
        <v>12937.844068330001</v>
      </c>
      <c r="E16" s="143"/>
      <c r="F16" s="153"/>
    </row>
    <row r="17" spans="2:6" ht="12.75">
      <c r="B17" s="374" t="s">
        <v>794</v>
      </c>
      <c r="C17" s="371"/>
      <c r="D17" s="372"/>
      <c r="E17" s="373"/>
      <c r="F17" s="373"/>
    </row>
    <row r="18" spans="2:6">
      <c r="B18" s="136">
        <v>7</v>
      </c>
      <c r="C18" s="126" t="s">
        <v>210</v>
      </c>
      <c r="D18" s="141">
        <v>-73.163792000000001</v>
      </c>
      <c r="E18" s="141"/>
      <c r="F18" s="53" t="s">
        <v>211</v>
      </c>
    </row>
    <row r="19" spans="2:6">
      <c r="B19" s="136">
        <v>8</v>
      </c>
      <c r="C19" s="126" t="s">
        <v>212</v>
      </c>
      <c r="D19" s="141">
        <v>-284.95958328999996</v>
      </c>
      <c r="E19" s="141"/>
      <c r="F19" s="53" t="s">
        <v>213</v>
      </c>
    </row>
    <row r="20" spans="2:6">
      <c r="B20" s="136">
        <v>9</v>
      </c>
      <c r="C20" s="126" t="s">
        <v>214</v>
      </c>
      <c r="D20" s="141"/>
      <c r="E20" s="141"/>
      <c r="F20" s="53"/>
    </row>
    <row r="21" spans="2:6" ht="36">
      <c r="B21" s="136">
        <v>10</v>
      </c>
      <c r="C21" s="126" t="s">
        <v>812</v>
      </c>
      <c r="D21" s="375"/>
      <c r="E21" s="141"/>
      <c r="F21" s="53" t="s">
        <v>215</v>
      </c>
    </row>
    <row r="22" spans="2:6">
      <c r="B22" s="136">
        <v>11</v>
      </c>
      <c r="C22" s="126" t="s">
        <v>216</v>
      </c>
      <c r="D22" s="141"/>
      <c r="E22" s="141"/>
      <c r="F22" s="53" t="s">
        <v>217</v>
      </c>
    </row>
    <row r="23" spans="2:6">
      <c r="B23" s="136">
        <v>12</v>
      </c>
      <c r="C23" s="126" t="s">
        <v>218</v>
      </c>
      <c r="D23" s="141"/>
      <c r="E23" s="141"/>
      <c r="F23" s="53" t="s">
        <v>219</v>
      </c>
    </row>
    <row r="24" spans="2:6">
      <c r="B24" s="136">
        <v>13</v>
      </c>
      <c r="C24" s="126" t="s">
        <v>220</v>
      </c>
      <c r="D24" s="141"/>
      <c r="E24" s="141"/>
      <c r="F24" s="53" t="s">
        <v>221</v>
      </c>
    </row>
    <row r="25" spans="2:6">
      <c r="B25" s="136">
        <v>14</v>
      </c>
      <c r="C25" s="126" t="s">
        <v>222</v>
      </c>
      <c r="D25" s="141"/>
      <c r="E25" s="141"/>
      <c r="F25" s="53" t="s">
        <v>223</v>
      </c>
    </row>
    <row r="26" spans="2:6">
      <c r="B26" s="136">
        <v>15</v>
      </c>
      <c r="C26" s="126" t="s">
        <v>224</v>
      </c>
      <c r="D26" s="141"/>
      <c r="E26" s="141"/>
      <c r="F26" s="53" t="s">
        <v>225</v>
      </c>
    </row>
    <row r="27" spans="2:6">
      <c r="B27" s="136">
        <v>16</v>
      </c>
      <c r="C27" s="126" t="s">
        <v>226</v>
      </c>
      <c r="D27" s="141"/>
      <c r="E27" s="141"/>
      <c r="F27" s="53" t="s">
        <v>227</v>
      </c>
    </row>
    <row r="28" spans="2:6" ht="36">
      <c r="B28" s="136">
        <v>17</v>
      </c>
      <c r="C28" s="126" t="s">
        <v>228</v>
      </c>
      <c r="D28" s="141"/>
      <c r="E28" s="141"/>
      <c r="F28" s="53" t="s">
        <v>229</v>
      </c>
    </row>
    <row r="29" spans="2:6" ht="36">
      <c r="B29" s="136">
        <v>18</v>
      </c>
      <c r="C29" s="126" t="s">
        <v>230</v>
      </c>
      <c r="D29" s="141"/>
      <c r="E29" s="141"/>
      <c r="F29" s="53" t="s">
        <v>231</v>
      </c>
    </row>
    <row r="30" spans="2:6" ht="36">
      <c r="B30" s="136">
        <v>19</v>
      </c>
      <c r="C30" s="126" t="s">
        <v>232</v>
      </c>
      <c r="D30" s="141">
        <v>-1211.6893874753334</v>
      </c>
      <c r="E30" s="141"/>
      <c r="F30" s="53" t="s">
        <v>233</v>
      </c>
    </row>
    <row r="31" spans="2:6">
      <c r="B31" s="136">
        <v>20</v>
      </c>
      <c r="C31" s="126" t="s">
        <v>214</v>
      </c>
      <c r="D31" s="141"/>
      <c r="E31" s="141"/>
      <c r="F31" s="53"/>
    </row>
    <row r="32" spans="2:6" ht="24">
      <c r="B32" s="136" t="s">
        <v>193</v>
      </c>
      <c r="C32" s="126" t="s">
        <v>234</v>
      </c>
      <c r="D32" s="141"/>
      <c r="E32" s="141"/>
      <c r="F32" s="53" t="s">
        <v>235</v>
      </c>
    </row>
    <row r="33" spans="2:11">
      <c r="B33" s="136" t="s">
        <v>194</v>
      </c>
      <c r="C33" s="376" t="s">
        <v>813</v>
      </c>
      <c r="D33" s="141"/>
      <c r="E33" s="141"/>
      <c r="F33" s="53" t="s">
        <v>236</v>
      </c>
    </row>
    <row r="34" spans="2:11" ht="48">
      <c r="B34" s="136" t="s">
        <v>237</v>
      </c>
      <c r="C34" s="376" t="s">
        <v>814</v>
      </c>
      <c r="D34" s="141"/>
      <c r="E34" s="141"/>
      <c r="F34" s="53" t="s">
        <v>238</v>
      </c>
    </row>
    <row r="35" spans="2:11">
      <c r="B35" s="136" t="s">
        <v>239</v>
      </c>
      <c r="C35" s="376" t="s">
        <v>815</v>
      </c>
      <c r="D35" s="141"/>
      <c r="E35" s="141"/>
      <c r="F35" s="53" t="s">
        <v>240</v>
      </c>
    </row>
    <row r="36" spans="2:11" ht="24">
      <c r="B36" s="136">
        <v>21</v>
      </c>
      <c r="C36" s="126" t="s">
        <v>241</v>
      </c>
      <c r="D36" s="141"/>
      <c r="E36" s="141"/>
      <c r="F36" s="53" t="s">
        <v>242</v>
      </c>
    </row>
    <row r="37" spans="2:11">
      <c r="B37" s="136">
        <v>22</v>
      </c>
      <c r="C37" s="126" t="s">
        <v>816</v>
      </c>
      <c r="D37" s="141"/>
      <c r="E37" s="141"/>
      <c r="F37" s="53" t="s">
        <v>243</v>
      </c>
    </row>
    <row r="38" spans="2:11" ht="24">
      <c r="B38" s="136">
        <v>23</v>
      </c>
      <c r="C38" s="377" t="s">
        <v>244</v>
      </c>
      <c r="D38" s="141"/>
      <c r="E38" s="141"/>
      <c r="F38" s="53" t="s">
        <v>245</v>
      </c>
    </row>
    <row r="39" spans="2:11">
      <c r="B39" s="136">
        <v>24</v>
      </c>
      <c r="C39" s="126" t="s">
        <v>214</v>
      </c>
      <c r="D39" s="141"/>
      <c r="E39" s="141"/>
      <c r="F39" s="53"/>
    </row>
    <row r="40" spans="2:11" ht="24">
      <c r="B40" s="136">
        <v>25</v>
      </c>
      <c r="C40" s="377" t="s">
        <v>246</v>
      </c>
      <c r="D40" s="141"/>
      <c r="E40" s="141"/>
      <c r="F40" s="53" t="s">
        <v>242</v>
      </c>
      <c r="K40" s="144"/>
    </row>
    <row r="41" spans="2:11">
      <c r="B41" s="136" t="s">
        <v>247</v>
      </c>
      <c r="C41" s="126" t="s">
        <v>248</v>
      </c>
      <c r="D41" s="141"/>
      <c r="E41" s="141"/>
      <c r="F41" s="53" t="s">
        <v>249</v>
      </c>
    </row>
    <row r="42" spans="2:11" ht="36">
      <c r="B42" s="136" t="s">
        <v>250</v>
      </c>
      <c r="C42" s="126" t="s">
        <v>817</v>
      </c>
      <c r="D42" s="141"/>
      <c r="E42" s="141"/>
      <c r="F42" s="53" t="s">
        <v>251</v>
      </c>
    </row>
    <row r="43" spans="2:11">
      <c r="B43" s="136">
        <v>26</v>
      </c>
      <c r="C43" s="126" t="s">
        <v>214</v>
      </c>
      <c r="D43" s="141"/>
      <c r="E43" s="141"/>
      <c r="F43" s="53"/>
    </row>
    <row r="44" spans="2:11">
      <c r="B44" s="136">
        <v>27</v>
      </c>
      <c r="C44" s="126" t="s">
        <v>252</v>
      </c>
      <c r="D44" s="141"/>
      <c r="E44" s="141"/>
      <c r="F44" s="53" t="s">
        <v>253</v>
      </c>
    </row>
    <row r="45" spans="2:11" ht="12.75" customHeight="1">
      <c r="B45" s="136" t="s">
        <v>254</v>
      </c>
      <c r="C45" s="126" t="s">
        <v>255</v>
      </c>
      <c r="D45" s="141"/>
      <c r="E45" s="141"/>
      <c r="F45" s="53"/>
    </row>
    <row r="46" spans="2:11" ht="12.75" customHeight="1">
      <c r="B46" s="136" t="s">
        <v>811</v>
      </c>
      <c r="C46" s="126" t="s">
        <v>818</v>
      </c>
      <c r="D46" s="141">
        <v>-16.994700999999999</v>
      </c>
      <c r="E46" s="141"/>
      <c r="F46" s="354"/>
    </row>
    <row r="47" spans="2:11" ht="12.75" customHeight="1">
      <c r="B47" s="58">
        <v>28</v>
      </c>
      <c r="C47" s="142" t="s">
        <v>256</v>
      </c>
      <c r="D47" s="143">
        <v>-1586.8074637653335</v>
      </c>
      <c r="E47" s="143"/>
      <c r="F47" s="153"/>
    </row>
    <row r="48" spans="2:11">
      <c r="B48" s="58">
        <v>29</v>
      </c>
      <c r="C48" s="142" t="s">
        <v>257</v>
      </c>
      <c r="D48" s="143">
        <v>11351.036604564668</v>
      </c>
      <c r="E48" s="143"/>
      <c r="F48" s="153"/>
    </row>
    <row r="49" spans="2:6" ht="12.75">
      <c r="B49" s="374" t="s">
        <v>795</v>
      </c>
      <c r="C49" s="371"/>
      <c r="D49" s="372"/>
      <c r="E49" s="373"/>
      <c r="F49" s="373"/>
    </row>
    <row r="50" spans="2:6">
      <c r="B50" s="136">
        <v>30</v>
      </c>
      <c r="C50" s="53" t="s">
        <v>196</v>
      </c>
      <c r="D50" s="141">
        <v>744.73</v>
      </c>
      <c r="E50" s="141"/>
      <c r="F50" s="145" t="s">
        <v>258</v>
      </c>
    </row>
    <row r="51" spans="2:6">
      <c r="B51" s="136">
        <v>31</v>
      </c>
      <c r="C51" s="378" t="s">
        <v>259</v>
      </c>
      <c r="D51" s="141"/>
      <c r="E51" s="141"/>
      <c r="F51" s="145"/>
    </row>
    <row r="52" spans="2:6">
      <c r="B52" s="136">
        <v>32</v>
      </c>
      <c r="C52" s="378" t="s">
        <v>260</v>
      </c>
      <c r="D52" s="141"/>
      <c r="E52" s="141"/>
      <c r="F52" s="145"/>
    </row>
    <row r="53" spans="2:6" ht="24">
      <c r="B53" s="136">
        <v>33</v>
      </c>
      <c r="C53" s="53" t="s">
        <v>261</v>
      </c>
      <c r="D53" s="141"/>
      <c r="E53" s="141"/>
      <c r="F53" s="145" t="s">
        <v>262</v>
      </c>
    </row>
    <row r="54" spans="2:6">
      <c r="B54" s="136"/>
      <c r="C54" s="53" t="s">
        <v>204</v>
      </c>
      <c r="D54" s="141"/>
      <c r="E54" s="141"/>
      <c r="F54" s="145"/>
    </row>
    <row r="55" spans="2:6" ht="24">
      <c r="B55" s="136">
        <v>34</v>
      </c>
      <c r="C55" s="53" t="s">
        <v>263</v>
      </c>
      <c r="D55" s="141"/>
      <c r="E55" s="141"/>
      <c r="F55" s="145" t="s">
        <v>264</v>
      </c>
    </row>
    <row r="56" spans="2:6" ht="12.75" customHeight="1">
      <c r="B56" s="136">
        <v>35</v>
      </c>
      <c r="C56" s="378" t="s">
        <v>265</v>
      </c>
      <c r="D56" s="141"/>
      <c r="E56" s="141"/>
      <c r="F56" s="53" t="s">
        <v>262</v>
      </c>
    </row>
    <row r="57" spans="2:6">
      <c r="B57" s="58">
        <v>36</v>
      </c>
      <c r="C57" s="142" t="s">
        <v>266</v>
      </c>
      <c r="D57" s="143">
        <v>744.73</v>
      </c>
      <c r="E57" s="143"/>
      <c r="F57" s="153"/>
    </row>
    <row r="58" spans="2:6" ht="12.75">
      <c r="B58" s="374" t="s">
        <v>796</v>
      </c>
      <c r="C58" s="371"/>
      <c r="D58" s="372"/>
      <c r="E58" s="373"/>
      <c r="F58" s="373"/>
    </row>
    <row r="59" spans="2:6">
      <c r="B59" s="136">
        <v>37</v>
      </c>
      <c r="C59" s="53" t="s">
        <v>267</v>
      </c>
      <c r="D59" s="141"/>
      <c r="E59" s="141"/>
      <c r="F59" s="145" t="s">
        <v>268</v>
      </c>
    </row>
    <row r="60" spans="2:6" ht="36">
      <c r="B60" s="136">
        <v>38</v>
      </c>
      <c r="C60" s="53" t="s">
        <v>269</v>
      </c>
      <c r="D60" s="141"/>
      <c r="E60" s="141"/>
      <c r="F60" s="145" t="s">
        <v>270</v>
      </c>
    </row>
    <row r="61" spans="2:6" ht="36">
      <c r="B61" s="136">
        <v>39</v>
      </c>
      <c r="C61" s="53" t="s">
        <v>271</v>
      </c>
      <c r="D61" s="141"/>
      <c r="E61" s="141"/>
      <c r="F61" s="145" t="s">
        <v>272</v>
      </c>
    </row>
    <row r="62" spans="2:6" ht="36">
      <c r="B62" s="136">
        <v>40</v>
      </c>
      <c r="C62" s="53" t="s">
        <v>273</v>
      </c>
      <c r="D62" s="141"/>
      <c r="E62" s="141"/>
      <c r="F62" s="145" t="s">
        <v>274</v>
      </c>
    </row>
    <row r="63" spans="2:6">
      <c r="B63" s="136">
        <v>41</v>
      </c>
      <c r="C63" s="53" t="s">
        <v>214</v>
      </c>
      <c r="D63" s="146"/>
      <c r="E63" s="146"/>
      <c r="F63" s="145"/>
    </row>
    <row r="64" spans="2:6" ht="12.75" customHeight="1">
      <c r="B64" s="136">
        <v>42</v>
      </c>
      <c r="C64" s="53" t="s">
        <v>275</v>
      </c>
      <c r="D64" s="146"/>
      <c r="E64" s="146"/>
      <c r="F64" s="145" t="s">
        <v>276</v>
      </c>
    </row>
    <row r="65" spans="2:8" ht="12.75" customHeight="1">
      <c r="B65" s="136" t="s">
        <v>819</v>
      </c>
      <c r="C65" s="354" t="s">
        <v>820</v>
      </c>
      <c r="D65" s="146"/>
      <c r="E65" s="146"/>
      <c r="F65" s="145"/>
    </row>
    <row r="66" spans="2:8" ht="12.75" customHeight="1">
      <c r="B66" s="58">
        <v>43</v>
      </c>
      <c r="C66" s="142" t="s">
        <v>277</v>
      </c>
      <c r="D66" s="143">
        <v>0</v>
      </c>
      <c r="E66" s="143"/>
      <c r="F66" s="154"/>
    </row>
    <row r="67" spans="2:8" ht="12.75" customHeight="1">
      <c r="B67" s="58">
        <v>44</v>
      </c>
      <c r="C67" s="142" t="s">
        <v>278</v>
      </c>
      <c r="D67" s="143">
        <v>744.73</v>
      </c>
      <c r="E67" s="143"/>
      <c r="F67" s="153"/>
    </row>
    <row r="68" spans="2:8">
      <c r="B68" s="58">
        <v>45</v>
      </c>
      <c r="C68" s="142" t="s">
        <v>279</v>
      </c>
      <c r="D68" s="143">
        <v>12095.766604564667</v>
      </c>
      <c r="E68" s="143"/>
      <c r="F68" s="153"/>
    </row>
    <row r="69" spans="2:8">
      <c r="B69" s="136">
        <v>46</v>
      </c>
      <c r="C69" s="126" t="s">
        <v>196</v>
      </c>
      <c r="D69" s="141">
        <v>558.01594639999996</v>
      </c>
      <c r="E69" s="141"/>
      <c r="F69" s="53" t="s">
        <v>280</v>
      </c>
    </row>
    <row r="70" spans="2:8" ht="24">
      <c r="B70" s="136">
        <v>47</v>
      </c>
      <c r="C70" s="126" t="s">
        <v>829</v>
      </c>
      <c r="D70" s="141"/>
      <c r="E70" s="141"/>
      <c r="F70" s="53" t="s">
        <v>281</v>
      </c>
    </row>
    <row r="71" spans="2:8">
      <c r="B71" s="136" t="s">
        <v>800</v>
      </c>
      <c r="C71" s="126" t="s">
        <v>830</v>
      </c>
      <c r="D71" s="141"/>
      <c r="E71" s="141"/>
      <c r="F71" s="53" t="s">
        <v>282</v>
      </c>
    </row>
    <row r="72" spans="2:8">
      <c r="B72" s="136" t="s">
        <v>799</v>
      </c>
      <c r="C72" s="126" t="s">
        <v>831</v>
      </c>
      <c r="D72" s="141"/>
      <c r="E72" s="141"/>
      <c r="F72" s="354"/>
    </row>
    <row r="73" spans="2:8" ht="36">
      <c r="B73" s="136">
        <v>48</v>
      </c>
      <c r="C73" s="126" t="s">
        <v>832</v>
      </c>
      <c r="D73" s="141"/>
      <c r="E73" s="141"/>
      <c r="F73" s="53" t="s">
        <v>283</v>
      </c>
    </row>
    <row r="74" spans="2:8">
      <c r="B74" s="136">
        <v>49</v>
      </c>
      <c r="C74" s="377" t="s">
        <v>265</v>
      </c>
      <c r="D74" s="141"/>
      <c r="E74" s="141"/>
      <c r="F74" s="53" t="s">
        <v>281</v>
      </c>
      <c r="H74" s="147"/>
    </row>
    <row r="75" spans="2:8">
      <c r="B75" s="136">
        <v>50</v>
      </c>
      <c r="C75" s="126" t="s">
        <v>284</v>
      </c>
      <c r="D75" s="141">
        <v>235.3985083981803</v>
      </c>
      <c r="E75" s="141"/>
      <c r="F75" s="53" t="s">
        <v>285</v>
      </c>
    </row>
    <row r="76" spans="2:8">
      <c r="B76" s="58">
        <v>51</v>
      </c>
      <c r="C76" s="142" t="s">
        <v>286</v>
      </c>
      <c r="D76" s="143">
        <v>793.41445479818026</v>
      </c>
      <c r="E76" s="143"/>
      <c r="F76" s="153"/>
    </row>
    <row r="77" spans="2:8" ht="12.75">
      <c r="B77" s="374" t="s">
        <v>797</v>
      </c>
      <c r="C77" s="371"/>
      <c r="D77" s="372"/>
      <c r="E77" s="373"/>
      <c r="F77" s="373"/>
    </row>
    <row r="78" spans="2:8" ht="24">
      <c r="B78" s="136">
        <v>52</v>
      </c>
      <c r="C78" s="126" t="s">
        <v>826</v>
      </c>
      <c r="D78" s="141"/>
      <c r="E78" s="141"/>
      <c r="F78" s="53" t="s">
        <v>287</v>
      </c>
    </row>
    <row r="79" spans="2:8" ht="36">
      <c r="B79" s="136">
        <v>53</v>
      </c>
      <c r="C79" s="126" t="s">
        <v>827</v>
      </c>
      <c r="D79" s="141"/>
      <c r="E79" s="141"/>
      <c r="F79" s="53" t="s">
        <v>288</v>
      </c>
    </row>
    <row r="80" spans="2:8" ht="36">
      <c r="B80" s="136">
        <v>54</v>
      </c>
      <c r="C80" s="126" t="s">
        <v>828</v>
      </c>
      <c r="D80" s="141"/>
      <c r="E80" s="141"/>
      <c r="F80" s="53" t="s">
        <v>289</v>
      </c>
    </row>
    <row r="81" spans="2:10">
      <c r="B81" s="136" t="s">
        <v>821</v>
      </c>
      <c r="C81" s="354" t="s">
        <v>214</v>
      </c>
      <c r="D81" s="141"/>
      <c r="E81" s="141"/>
      <c r="F81" s="354"/>
    </row>
    <row r="82" spans="2:10" ht="36">
      <c r="B82" s="136">
        <v>55</v>
      </c>
      <c r="C82" s="126" t="s">
        <v>290</v>
      </c>
      <c r="D82" s="141">
        <v>-154.0994791666667</v>
      </c>
      <c r="E82" s="141"/>
      <c r="F82" s="53" t="s">
        <v>291</v>
      </c>
    </row>
    <row r="83" spans="2:10" ht="12.75" customHeight="1">
      <c r="B83" s="136">
        <v>56</v>
      </c>
      <c r="C83" s="354" t="s">
        <v>214</v>
      </c>
      <c r="D83" s="141"/>
      <c r="E83" s="141"/>
      <c r="F83" s="53"/>
    </row>
    <row r="84" spans="2:10" ht="24">
      <c r="B84" s="136" t="s">
        <v>822</v>
      </c>
      <c r="C84" s="126" t="s">
        <v>833</v>
      </c>
      <c r="D84" s="141"/>
      <c r="E84" s="141"/>
      <c r="F84" s="354"/>
    </row>
    <row r="85" spans="2:10">
      <c r="B85" s="136" t="s">
        <v>823</v>
      </c>
      <c r="C85" s="126" t="s">
        <v>834</v>
      </c>
      <c r="D85" s="141"/>
      <c r="E85" s="141"/>
      <c r="F85" s="354"/>
    </row>
    <row r="86" spans="2:10" ht="12.75" customHeight="1">
      <c r="B86" s="58">
        <v>57</v>
      </c>
      <c r="C86" s="142" t="s">
        <v>292</v>
      </c>
      <c r="D86" s="143">
        <f>SUM(D78:D83)</f>
        <v>-154.0994791666667</v>
      </c>
      <c r="E86" s="143"/>
      <c r="F86" s="153"/>
    </row>
    <row r="87" spans="2:10" ht="12.75" customHeight="1">
      <c r="B87" s="58">
        <v>58</v>
      </c>
      <c r="C87" s="142" t="s">
        <v>824</v>
      </c>
      <c r="D87" s="143">
        <f>+D86+D76</f>
        <v>639.31497563151356</v>
      </c>
      <c r="E87" s="143"/>
      <c r="F87" s="153"/>
      <c r="J87" s="38" t="s">
        <v>4</v>
      </c>
    </row>
    <row r="88" spans="2:10" ht="12.75" customHeight="1">
      <c r="B88" s="58">
        <v>59</v>
      </c>
      <c r="C88" s="142" t="s">
        <v>293</v>
      </c>
      <c r="D88" s="143">
        <f>+D87+D68</f>
        <v>12735.081580196182</v>
      </c>
      <c r="E88" s="143"/>
      <c r="F88" s="153"/>
    </row>
    <row r="89" spans="2:10" ht="12.75" customHeight="1">
      <c r="B89" s="58">
        <v>60</v>
      </c>
      <c r="C89" s="142" t="s">
        <v>825</v>
      </c>
      <c r="D89" s="143">
        <v>60622.593842151808</v>
      </c>
      <c r="E89" s="143"/>
      <c r="F89" s="153"/>
    </row>
    <row r="90" spans="2:10" ht="12.75">
      <c r="B90" s="374" t="s">
        <v>835</v>
      </c>
      <c r="C90" s="371"/>
      <c r="D90" s="372"/>
      <c r="E90" s="373"/>
      <c r="F90" s="373"/>
    </row>
    <row r="91" spans="2:10">
      <c r="B91" s="136">
        <v>61</v>
      </c>
      <c r="C91" s="126" t="s">
        <v>838</v>
      </c>
      <c r="D91" s="148">
        <v>0.18724102492414504</v>
      </c>
      <c r="E91" s="148"/>
      <c r="F91" s="53" t="s">
        <v>294</v>
      </c>
    </row>
    <row r="92" spans="2:10">
      <c r="B92" s="136">
        <v>62</v>
      </c>
      <c r="C92" s="126" t="s">
        <v>315</v>
      </c>
      <c r="D92" s="148">
        <v>0.19952571867939933</v>
      </c>
      <c r="E92" s="148"/>
      <c r="F92" s="53" t="s">
        <v>295</v>
      </c>
    </row>
    <row r="93" spans="2:10">
      <c r="B93" s="136">
        <v>63</v>
      </c>
      <c r="C93" s="126" t="s">
        <v>839</v>
      </c>
      <c r="D93" s="148">
        <v>0.21007153889448535</v>
      </c>
      <c r="E93" s="148"/>
      <c r="F93" s="53" t="s">
        <v>296</v>
      </c>
    </row>
    <row r="94" spans="2:10">
      <c r="B94" s="136">
        <v>64</v>
      </c>
      <c r="C94" s="126" t="s">
        <v>840</v>
      </c>
      <c r="D94" s="148">
        <v>0.11617413376679542</v>
      </c>
      <c r="E94" s="148"/>
      <c r="F94" s="53" t="s">
        <v>297</v>
      </c>
    </row>
    <row r="95" spans="2:10">
      <c r="B95" s="136">
        <v>65</v>
      </c>
      <c r="C95" s="126" t="s">
        <v>841</v>
      </c>
      <c r="D95" s="148">
        <v>2.5000000000000001E-2</v>
      </c>
      <c r="E95" s="148"/>
      <c r="F95" s="53"/>
    </row>
    <row r="96" spans="2:10">
      <c r="B96" s="136">
        <v>66</v>
      </c>
      <c r="C96" s="126" t="s">
        <v>842</v>
      </c>
      <c r="D96" s="148">
        <v>2.3061238581116715E-2</v>
      </c>
      <c r="E96" s="148"/>
      <c r="F96" s="53"/>
    </row>
    <row r="97" spans="2:7">
      <c r="B97" s="136">
        <v>67</v>
      </c>
      <c r="C97" s="126" t="s">
        <v>843</v>
      </c>
      <c r="D97" s="148">
        <v>0.01</v>
      </c>
      <c r="E97" s="148"/>
      <c r="F97" s="53"/>
    </row>
    <row r="98" spans="2:7" ht="24">
      <c r="B98" s="136" t="s">
        <v>836</v>
      </c>
      <c r="C98" s="126" t="s">
        <v>844</v>
      </c>
      <c r="D98" s="148"/>
      <c r="E98" s="148"/>
      <c r="F98" s="53"/>
      <c r="G98" s="139"/>
    </row>
    <row r="99" spans="2:7" ht="24">
      <c r="B99" s="136" t="s">
        <v>837</v>
      </c>
      <c r="C99" s="126" t="s">
        <v>798</v>
      </c>
      <c r="D99" s="148"/>
      <c r="E99" s="148"/>
      <c r="F99" s="354"/>
      <c r="G99" s="139"/>
    </row>
    <row r="100" spans="2:7" ht="24">
      <c r="B100" s="58">
        <v>68</v>
      </c>
      <c r="C100" s="142" t="s">
        <v>845</v>
      </c>
      <c r="D100" s="254">
        <v>0.14224102492414503</v>
      </c>
      <c r="E100" s="143"/>
      <c r="F100" s="153" t="s">
        <v>298</v>
      </c>
    </row>
    <row r="101" spans="2:7">
      <c r="B101" s="136"/>
      <c r="C101" s="126"/>
      <c r="D101" s="148"/>
      <c r="E101" s="148"/>
      <c r="F101" s="354"/>
    </row>
    <row r="102" spans="2:7">
      <c r="B102" s="136">
        <v>69</v>
      </c>
      <c r="C102" s="126" t="s">
        <v>299</v>
      </c>
      <c r="D102" s="149"/>
      <c r="E102" s="149"/>
      <c r="F102" s="53"/>
    </row>
    <row r="103" spans="2:7">
      <c r="B103" s="136">
        <v>70</v>
      </c>
      <c r="C103" s="126" t="s">
        <v>299</v>
      </c>
      <c r="D103" s="149"/>
      <c r="E103" s="149"/>
      <c r="F103" s="53"/>
    </row>
    <row r="104" spans="2:7" ht="12.75" customHeight="1">
      <c r="B104" s="370">
        <v>71</v>
      </c>
      <c r="C104" s="379" t="s">
        <v>299</v>
      </c>
      <c r="D104" s="380"/>
      <c r="E104" s="380"/>
      <c r="F104" s="381"/>
    </row>
    <row r="105" spans="2:7" ht="12.75">
      <c r="B105" s="374" t="s">
        <v>846</v>
      </c>
      <c r="C105" s="371"/>
      <c r="D105" s="372"/>
      <c r="E105" s="373"/>
      <c r="F105" s="373"/>
    </row>
    <row r="106" spans="2:7" ht="36">
      <c r="B106" s="136">
        <v>72</v>
      </c>
      <c r="C106" s="53" t="s">
        <v>847</v>
      </c>
      <c r="D106" s="141"/>
      <c r="E106" s="141"/>
      <c r="F106" s="53" t="s">
        <v>300</v>
      </c>
    </row>
    <row r="107" spans="2:7" ht="36">
      <c r="B107" s="136">
        <v>73</v>
      </c>
      <c r="C107" s="53" t="s">
        <v>848</v>
      </c>
      <c r="D107" s="141">
        <v>1255.9720692980002</v>
      </c>
      <c r="E107" s="141"/>
      <c r="F107" s="53" t="s">
        <v>301</v>
      </c>
    </row>
    <row r="108" spans="2:7">
      <c r="B108" s="136">
        <v>74</v>
      </c>
      <c r="C108" s="53" t="s">
        <v>214</v>
      </c>
      <c r="D108" s="149"/>
      <c r="E108" s="149"/>
      <c r="F108" s="53"/>
    </row>
    <row r="109" spans="2:7" ht="24">
      <c r="B109" s="370">
        <v>75</v>
      </c>
      <c r="C109" s="381" t="s">
        <v>849</v>
      </c>
      <c r="D109" s="382">
        <v>69.740033979999993</v>
      </c>
      <c r="E109" s="382"/>
      <c r="F109" s="381" t="s">
        <v>302</v>
      </c>
    </row>
    <row r="110" spans="2:7" ht="12.75">
      <c r="B110" s="374" t="s">
        <v>850</v>
      </c>
      <c r="C110" s="371"/>
      <c r="D110" s="372"/>
      <c r="E110" s="373"/>
      <c r="F110" s="373"/>
    </row>
    <row r="111" spans="2:7" ht="24">
      <c r="B111" s="136">
        <v>76</v>
      </c>
      <c r="C111" s="383" t="s">
        <v>303</v>
      </c>
      <c r="D111" s="200"/>
      <c r="E111" s="53"/>
      <c r="F111" s="145">
        <v>62</v>
      </c>
    </row>
    <row r="112" spans="2:7">
      <c r="B112" s="136">
        <v>77</v>
      </c>
      <c r="C112" s="53" t="s">
        <v>304</v>
      </c>
      <c r="D112" s="200"/>
      <c r="E112" s="53"/>
      <c r="F112" s="145">
        <v>62</v>
      </c>
    </row>
    <row r="113" spans="2:6" ht="24">
      <c r="B113" s="136">
        <v>78</v>
      </c>
      <c r="C113" s="53" t="s">
        <v>851</v>
      </c>
      <c r="D113" s="141"/>
      <c r="E113" s="141"/>
      <c r="F113" s="145">
        <v>62</v>
      </c>
    </row>
    <row r="114" spans="2:6">
      <c r="B114" s="370">
        <v>79</v>
      </c>
      <c r="C114" s="381" t="s">
        <v>305</v>
      </c>
      <c r="D114" s="382"/>
      <c r="E114" s="382"/>
      <c r="F114" s="384">
        <v>62</v>
      </c>
    </row>
    <row r="115" spans="2:6" ht="12.75">
      <c r="B115" s="374" t="s">
        <v>852</v>
      </c>
      <c r="C115" s="371"/>
      <c r="D115" s="372"/>
      <c r="E115" s="373"/>
      <c r="F115" s="373"/>
    </row>
    <row r="116" spans="2:6">
      <c r="B116" s="136">
        <v>80</v>
      </c>
      <c r="C116" s="53" t="s">
        <v>306</v>
      </c>
      <c r="D116" s="200"/>
      <c r="E116" s="53"/>
      <c r="F116" s="53" t="s">
        <v>307</v>
      </c>
    </row>
    <row r="117" spans="2:6">
      <c r="B117" s="136">
        <v>81</v>
      </c>
      <c r="C117" s="126" t="s">
        <v>308</v>
      </c>
      <c r="D117" s="200"/>
      <c r="E117" s="53"/>
      <c r="F117" s="53" t="s">
        <v>307</v>
      </c>
    </row>
    <row r="118" spans="2:6">
      <c r="B118" s="136">
        <v>82</v>
      </c>
      <c r="C118" s="53" t="s">
        <v>309</v>
      </c>
      <c r="D118" s="141"/>
      <c r="E118" s="141"/>
      <c r="F118" s="53" t="s">
        <v>310</v>
      </c>
    </row>
    <row r="119" spans="2:6">
      <c r="B119" s="136">
        <v>83</v>
      </c>
      <c r="C119" s="53" t="s">
        <v>311</v>
      </c>
      <c r="D119" s="200"/>
      <c r="E119" s="53"/>
      <c r="F119" s="53" t="s">
        <v>310</v>
      </c>
    </row>
    <row r="120" spans="2:6">
      <c r="B120" s="136">
        <v>84</v>
      </c>
      <c r="C120" s="53" t="s">
        <v>312</v>
      </c>
      <c r="D120" s="141"/>
      <c r="E120" s="141"/>
      <c r="F120" s="53" t="s">
        <v>313</v>
      </c>
    </row>
    <row r="121" spans="2:6" ht="12.75" customHeight="1" thickBot="1">
      <c r="B121" s="137">
        <v>85</v>
      </c>
      <c r="C121" s="150" t="s">
        <v>314</v>
      </c>
      <c r="D121" s="151"/>
      <c r="E121" s="151"/>
      <c r="F121" s="150" t="s">
        <v>313</v>
      </c>
    </row>
    <row r="122" spans="2:6">
      <c r="B122" s="524"/>
      <c r="C122" s="524"/>
      <c r="D122" s="524"/>
      <c r="E122" s="524"/>
      <c r="F122" s="524"/>
    </row>
  </sheetData>
  <mergeCells count="1">
    <mergeCell ref="B122:F12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9E2F6-A0BE-4557-A867-BBF6C64630A9}">
  <sheetPr codeName="Ark5"/>
  <dimension ref="A1:R26"/>
  <sheetViews>
    <sheetView workbookViewId="0">
      <selection activeCell="B2" sqref="B2"/>
    </sheetView>
  </sheetViews>
  <sheetFormatPr defaultColWidth="9.140625" defaultRowHeight="12.75"/>
  <cols>
    <col min="1" max="1" width="3.7109375" style="1" customWidth="1"/>
    <col min="2" max="2" width="37.7109375" style="1" customWidth="1"/>
    <col min="3" max="4" width="14.7109375" style="1" customWidth="1"/>
    <col min="5" max="5" width="1.7109375" style="1" customWidth="1"/>
    <col min="6" max="7" width="15.7109375" style="1" customWidth="1"/>
    <col min="8" max="8" width="1.7109375" style="1" customWidth="1"/>
    <col min="9" max="9" width="12.7109375" style="1" customWidth="1"/>
    <col min="10" max="10" width="9.140625" style="1"/>
    <col min="11" max="11" width="1.7109375" style="1" customWidth="1"/>
    <col min="12" max="13" width="12.7109375" style="1" customWidth="1"/>
    <col min="14" max="14" width="16.42578125" style="1" customWidth="1"/>
    <col min="15" max="15" width="12.7109375" style="1" customWidth="1"/>
    <col min="16" max="18" width="13.42578125" style="1" customWidth="1"/>
    <col min="19" max="16384" width="9.140625" style="1"/>
  </cols>
  <sheetData>
    <row r="1" spans="2:18" ht="21" customHeight="1"/>
    <row r="2" spans="2:18" s="227" customFormat="1" ht="48" customHeight="1">
      <c r="B2" s="226" t="s">
        <v>549</v>
      </c>
      <c r="C2" s="226"/>
      <c r="D2" s="226"/>
      <c r="E2" s="226"/>
      <c r="F2" s="226"/>
      <c r="G2" s="226"/>
      <c r="H2" s="226"/>
      <c r="I2" s="226"/>
      <c r="J2" s="226"/>
      <c r="K2" s="226"/>
      <c r="L2" s="226"/>
      <c r="M2" s="226"/>
      <c r="N2" s="226"/>
      <c r="O2" s="226"/>
      <c r="P2" s="226"/>
      <c r="Q2" s="226"/>
      <c r="R2" s="226"/>
    </row>
    <row r="3" spans="2:18" ht="30" customHeight="1">
      <c r="B3" s="529" t="s">
        <v>1082</v>
      </c>
      <c r="C3" s="528" t="s">
        <v>382</v>
      </c>
      <c r="D3" s="528"/>
      <c r="E3" s="277"/>
      <c r="F3" s="523" t="s">
        <v>558</v>
      </c>
      <c r="G3" s="528"/>
      <c r="H3" s="277"/>
      <c r="I3" s="523" t="s">
        <v>560</v>
      </c>
      <c r="J3" s="523" t="s">
        <v>512</v>
      </c>
      <c r="K3" s="277"/>
      <c r="L3" s="528" t="s">
        <v>383</v>
      </c>
      <c r="M3" s="528"/>
      <c r="N3" s="528"/>
      <c r="O3" s="528"/>
      <c r="P3" s="525" t="s">
        <v>563</v>
      </c>
      <c r="Q3" s="525" t="s">
        <v>564</v>
      </c>
      <c r="R3" s="525" t="s">
        <v>565</v>
      </c>
    </row>
    <row r="4" spans="2:18" ht="78" customHeight="1">
      <c r="B4" s="529"/>
      <c r="C4" s="275" t="s">
        <v>554</v>
      </c>
      <c r="D4" s="275" t="s">
        <v>555</v>
      </c>
      <c r="E4" s="277"/>
      <c r="F4" s="275" t="s">
        <v>557</v>
      </c>
      <c r="G4" s="275" t="s">
        <v>559</v>
      </c>
      <c r="H4" s="277"/>
      <c r="I4" s="528"/>
      <c r="J4" s="528"/>
      <c r="K4" s="277"/>
      <c r="L4" s="275" t="s">
        <v>561</v>
      </c>
      <c r="M4" s="275" t="s">
        <v>556</v>
      </c>
      <c r="N4" s="275" t="s">
        <v>562</v>
      </c>
      <c r="O4" s="277" t="s">
        <v>6</v>
      </c>
      <c r="P4" s="526"/>
      <c r="Q4" s="525"/>
      <c r="R4" s="526"/>
    </row>
    <row r="5" spans="2:18" ht="12.75" customHeight="1">
      <c r="B5" s="248" t="s">
        <v>30</v>
      </c>
      <c r="C5" s="249">
        <v>4816.8285079999996</v>
      </c>
      <c r="D5" s="249">
        <v>111147.48404858087</v>
      </c>
      <c r="E5" s="249"/>
      <c r="F5" s="249">
        <v>36009.68190671</v>
      </c>
      <c r="G5" s="249"/>
      <c r="H5" s="249"/>
      <c r="I5" s="249"/>
      <c r="J5" s="249">
        <v>151973.99446329087</v>
      </c>
      <c r="K5" s="249"/>
      <c r="L5" s="249">
        <v>3224.9136186363212</v>
      </c>
      <c r="M5" s="249">
        <v>212.29045131999999</v>
      </c>
      <c r="N5" s="249"/>
      <c r="O5" s="249">
        <v>3437.2040699563213</v>
      </c>
      <c r="P5" s="355">
        <v>40599.932809530968</v>
      </c>
      <c r="Q5" s="508">
        <v>88.974373196572813</v>
      </c>
      <c r="R5" s="508">
        <v>2.5</v>
      </c>
    </row>
    <row r="6" spans="2:18" ht="12.75" customHeight="1">
      <c r="B6" s="248" t="s">
        <v>1084</v>
      </c>
      <c r="C6" s="249">
        <v>5.0080000000000002E-5</v>
      </c>
      <c r="D6" s="249">
        <v>0.50973411999999996</v>
      </c>
      <c r="E6" s="249"/>
      <c r="F6" s="249"/>
      <c r="G6" s="249"/>
      <c r="H6" s="249"/>
      <c r="I6" s="249"/>
      <c r="J6" s="249">
        <v>0.50978419999999991</v>
      </c>
      <c r="K6" s="249"/>
      <c r="L6" s="249">
        <v>1.2979787999999996E-2</v>
      </c>
      <c r="M6" s="249"/>
      <c r="N6" s="249"/>
      <c r="O6" s="249">
        <v>1.2979787999999996E-2</v>
      </c>
      <c r="P6" s="355">
        <v>0.17212555999999996</v>
      </c>
      <c r="Q6" s="508">
        <v>3.3599067091150993E-4</v>
      </c>
      <c r="R6" s="508">
        <v>2</v>
      </c>
    </row>
    <row r="7" spans="2:18" ht="12.75" customHeight="1">
      <c r="B7" s="507" t="s">
        <v>1085</v>
      </c>
      <c r="C7" s="249"/>
      <c r="D7" s="249">
        <v>0.53935049000000002</v>
      </c>
      <c r="E7" s="249"/>
      <c r="F7" s="249"/>
      <c r="G7" s="249"/>
      <c r="H7" s="249"/>
      <c r="I7" s="249"/>
      <c r="J7" s="249">
        <v>0.53935049000000002</v>
      </c>
      <c r="K7" s="249"/>
      <c r="L7" s="249">
        <v>1.5848807199999999E-2</v>
      </c>
      <c r="M7" s="249"/>
      <c r="N7" s="249"/>
      <c r="O7" s="249">
        <v>1.5848807199999999E-2</v>
      </c>
      <c r="P7" s="355">
        <v>0.19811008999999996</v>
      </c>
      <c r="Q7" s="508">
        <v>4.1025719097069778E-4</v>
      </c>
      <c r="R7" s="508">
        <v>1</v>
      </c>
    </row>
    <row r="8" spans="2:18" ht="12.75" customHeight="1">
      <c r="B8" s="248" t="s">
        <v>1086</v>
      </c>
      <c r="C8" s="249">
        <v>0.67204366000000004</v>
      </c>
      <c r="D8" s="249">
        <v>225.99399843999998</v>
      </c>
      <c r="E8" s="249"/>
      <c r="F8" s="249">
        <v>92.929313140000005</v>
      </c>
      <c r="G8" s="249"/>
      <c r="H8" s="249"/>
      <c r="I8" s="249"/>
      <c r="J8" s="249">
        <v>319.59535524</v>
      </c>
      <c r="K8" s="249"/>
      <c r="L8" s="249">
        <v>6.809201137199997</v>
      </c>
      <c r="M8" s="249">
        <v>6.2030923399999995</v>
      </c>
      <c r="N8" s="249"/>
      <c r="O8" s="249">
        <v>13.012293477199997</v>
      </c>
      <c r="P8" s="355">
        <v>125.71836899</v>
      </c>
      <c r="Q8" s="508">
        <v>0.33683209737338488</v>
      </c>
      <c r="R8" s="508">
        <v>2</v>
      </c>
    </row>
    <row r="9" spans="2:18" ht="12.75" customHeight="1">
      <c r="B9" s="507" t="s">
        <v>1087</v>
      </c>
      <c r="C9" s="249">
        <v>13.136039852883119</v>
      </c>
      <c r="D9" s="249">
        <v>253.82688227999998</v>
      </c>
      <c r="E9" s="249"/>
      <c r="F9" s="249">
        <v>23.916080090000001</v>
      </c>
      <c r="G9" s="249"/>
      <c r="H9" s="249"/>
      <c r="I9" s="249"/>
      <c r="J9" s="249">
        <v>290.87900222288306</v>
      </c>
      <c r="K9" s="249"/>
      <c r="L9" s="249">
        <v>7.8266497181296568</v>
      </c>
      <c r="M9" s="249">
        <v>1.91330566</v>
      </c>
      <c r="N9" s="249"/>
      <c r="O9" s="249">
        <v>9.7399553781296575</v>
      </c>
      <c r="P9" s="355">
        <v>132.96134344000001</v>
      </c>
      <c r="Q9" s="508">
        <v>0.25212539235201337</v>
      </c>
      <c r="R9" s="508">
        <v>1</v>
      </c>
    </row>
    <row r="10" spans="2:18" ht="12.75" customHeight="1">
      <c r="B10" s="248" t="s">
        <v>881</v>
      </c>
      <c r="C10" s="249"/>
      <c r="D10" s="249">
        <v>0.30520045000000001</v>
      </c>
      <c r="E10" s="249"/>
      <c r="F10" s="249"/>
      <c r="G10" s="249"/>
      <c r="H10" s="249"/>
      <c r="I10" s="249"/>
      <c r="J10" s="249">
        <v>0.30520045000000001</v>
      </c>
      <c r="K10" s="249"/>
      <c r="L10" s="249">
        <v>2.3191153600000004E-2</v>
      </c>
      <c r="M10" s="249"/>
      <c r="N10" s="249"/>
      <c r="O10" s="249">
        <v>2.3191153600000004E-2</v>
      </c>
      <c r="P10" s="355">
        <v>2.3589432600000002</v>
      </c>
      <c r="Q10" s="508">
        <v>6.0031883858780149E-4</v>
      </c>
      <c r="R10" s="508">
        <v>1</v>
      </c>
    </row>
    <row r="11" spans="2:18" ht="12.75" customHeight="1">
      <c r="B11" s="248" t="s">
        <v>392</v>
      </c>
      <c r="C11" s="249">
        <v>4.16214</v>
      </c>
      <c r="D11" s="249">
        <v>565.06867043</v>
      </c>
      <c r="E11" s="249"/>
      <c r="F11" s="249">
        <v>9.4086160000000002E-2</v>
      </c>
      <c r="G11" s="249"/>
      <c r="H11" s="249"/>
      <c r="I11" s="249"/>
      <c r="J11" s="249">
        <v>569.32489658999998</v>
      </c>
      <c r="K11" s="249"/>
      <c r="L11" s="249">
        <v>0.46540538880000004</v>
      </c>
      <c r="M11" s="249">
        <v>3.0107560000000002E-2</v>
      </c>
      <c r="N11" s="249"/>
      <c r="O11" s="249">
        <v>0.49551294880000002</v>
      </c>
      <c r="P11" s="355">
        <v>22.65512197</v>
      </c>
      <c r="Q11" s="508">
        <v>1.2826690860640616E-2</v>
      </c>
      <c r="R11" s="508">
        <v>0.5</v>
      </c>
    </row>
    <row r="12" spans="2:18" ht="12.75" customHeight="1">
      <c r="B12" s="507" t="s">
        <v>384</v>
      </c>
      <c r="C12" s="249">
        <v>8.7339999999896324E-5</v>
      </c>
      <c r="D12" s="249">
        <v>44.120614759999995</v>
      </c>
      <c r="E12" s="249"/>
      <c r="F12" s="249">
        <v>67.969258269999997</v>
      </c>
      <c r="G12" s="249"/>
      <c r="H12" s="249"/>
      <c r="I12" s="249"/>
      <c r="J12" s="249">
        <v>112.08996037</v>
      </c>
      <c r="K12" s="249"/>
      <c r="L12" s="249">
        <v>3.1440906160000002</v>
      </c>
      <c r="M12" s="249">
        <v>7.9991764199999995</v>
      </c>
      <c r="N12" s="249"/>
      <c r="O12" s="249">
        <v>11.143267035999999</v>
      </c>
      <c r="P12" s="355">
        <v>40.935911439999998</v>
      </c>
      <c r="Q12" s="508">
        <v>0.28845107235740319</v>
      </c>
      <c r="R12" s="508">
        <v>2.5</v>
      </c>
    </row>
    <row r="13" spans="2:18" ht="12.75" customHeight="1">
      <c r="B13" s="507" t="s">
        <v>388</v>
      </c>
      <c r="C13" s="249"/>
      <c r="D13" s="249">
        <v>12.137631610000001</v>
      </c>
      <c r="E13" s="249"/>
      <c r="F13" s="249"/>
      <c r="G13" s="249"/>
      <c r="H13" s="249"/>
      <c r="I13" s="249"/>
      <c r="J13" s="249">
        <v>12.137631610000001</v>
      </c>
      <c r="K13" s="249"/>
      <c r="L13" s="249">
        <v>0.18646000800000001</v>
      </c>
      <c r="M13" s="249"/>
      <c r="N13" s="249"/>
      <c r="O13" s="249">
        <v>0.18646000800000001</v>
      </c>
      <c r="P13" s="355">
        <v>2.6688789499999999</v>
      </c>
      <c r="Q13" s="508">
        <v>4.8266445635387527E-3</v>
      </c>
      <c r="R13" s="508">
        <v>2.5</v>
      </c>
    </row>
    <row r="14" spans="2:18" ht="12.75" customHeight="1">
      <c r="B14" s="248" t="s">
        <v>882</v>
      </c>
      <c r="C14" s="249"/>
      <c r="D14" s="249">
        <v>0.42287722</v>
      </c>
      <c r="E14" s="249"/>
      <c r="F14" s="249"/>
      <c r="G14" s="249"/>
      <c r="H14" s="249"/>
      <c r="I14" s="249"/>
      <c r="J14" s="249">
        <v>0.42287722</v>
      </c>
      <c r="K14" s="249"/>
      <c r="L14" s="249">
        <v>2.28244568E-2</v>
      </c>
      <c r="M14" s="249"/>
      <c r="N14" s="249"/>
      <c r="O14" s="249">
        <v>2.28244568E-2</v>
      </c>
      <c r="P14" s="355">
        <v>0.52400487000000007</v>
      </c>
      <c r="Q14" s="508">
        <v>5.9082664165414542E-4</v>
      </c>
      <c r="R14" s="508">
        <v>1.5</v>
      </c>
    </row>
    <row r="15" spans="2:18" ht="12.75" customHeight="1">
      <c r="B15" s="507" t="s">
        <v>385</v>
      </c>
      <c r="C15" s="249"/>
      <c r="D15" s="249">
        <v>11.274419419999999</v>
      </c>
      <c r="E15" s="249"/>
      <c r="F15" s="249"/>
      <c r="G15" s="249"/>
      <c r="H15" s="249"/>
      <c r="I15" s="249"/>
      <c r="J15" s="249">
        <v>11.274419419999999</v>
      </c>
      <c r="K15" s="249"/>
      <c r="L15" s="249">
        <v>0.62901799600000008</v>
      </c>
      <c r="M15" s="249"/>
      <c r="N15" s="249"/>
      <c r="O15" s="249">
        <v>0.62901799600000008</v>
      </c>
      <c r="P15" s="355">
        <v>7.8627249500000005</v>
      </c>
      <c r="Q15" s="508">
        <v>1.6282560122819693E-2</v>
      </c>
      <c r="R15" s="508">
        <v>1</v>
      </c>
    </row>
    <row r="16" spans="2:18" ht="12.75" customHeight="1">
      <c r="B16" s="507" t="s">
        <v>1088</v>
      </c>
      <c r="C16" s="249"/>
      <c r="D16" s="249">
        <v>3.96386941</v>
      </c>
      <c r="E16" s="249"/>
      <c r="F16" s="249">
        <v>2.0440000000000001E-5</v>
      </c>
      <c r="G16" s="249"/>
      <c r="H16" s="249"/>
      <c r="I16" s="249"/>
      <c r="J16" s="249">
        <v>3.9638898500000002</v>
      </c>
      <c r="K16" s="249"/>
      <c r="L16" s="249">
        <v>8.6736498400000001E-2</v>
      </c>
      <c r="M16" s="249">
        <v>3.2599999999999997E-6</v>
      </c>
      <c r="N16" s="249"/>
      <c r="O16" s="249">
        <v>8.6739758400000005E-2</v>
      </c>
      <c r="P16" s="355">
        <v>1.0842062299999999</v>
      </c>
      <c r="Q16" s="508">
        <v>2.2453178449076587E-3</v>
      </c>
      <c r="R16" s="508">
        <v>1</v>
      </c>
    </row>
    <row r="17" spans="1:18" ht="12.75" customHeight="1">
      <c r="B17" s="507" t="s">
        <v>31</v>
      </c>
      <c r="C17" s="249">
        <v>104.30687035098347</v>
      </c>
      <c r="D17" s="249">
        <v>8291.8700225699922</v>
      </c>
      <c r="E17" s="249"/>
      <c r="F17" s="249">
        <v>42.074756180000001</v>
      </c>
      <c r="G17" s="249"/>
      <c r="H17" s="249"/>
      <c r="I17" s="249"/>
      <c r="J17" s="249">
        <v>8438.2516491009756</v>
      </c>
      <c r="K17" s="249"/>
      <c r="L17" s="249">
        <v>318.81918468066743</v>
      </c>
      <c r="M17" s="249">
        <v>3.3660334700000001</v>
      </c>
      <c r="N17" s="249"/>
      <c r="O17" s="249">
        <v>322.18521815066742</v>
      </c>
      <c r="P17" s="355">
        <v>3872.9124067199996</v>
      </c>
      <c r="Q17" s="508">
        <v>8.3399842589273394</v>
      </c>
      <c r="R17" s="508">
        <v>0.75</v>
      </c>
    </row>
    <row r="18" spans="1:18" ht="12.75" customHeight="1">
      <c r="B18" s="507" t="s">
        <v>1089</v>
      </c>
      <c r="C18" s="249"/>
      <c r="D18" s="249">
        <v>49.415341449999993</v>
      </c>
      <c r="E18" s="249"/>
      <c r="F18" s="249">
        <v>0.11047975</v>
      </c>
      <c r="G18" s="249"/>
      <c r="H18" s="249"/>
      <c r="I18" s="249"/>
      <c r="J18" s="249">
        <v>49.525821199999996</v>
      </c>
      <c r="K18" s="249"/>
      <c r="L18" s="249">
        <v>2.6865061567999997</v>
      </c>
      <c r="M18" s="249">
        <v>3.5353510000000005E-2</v>
      </c>
      <c r="N18" s="249"/>
      <c r="O18" s="249">
        <v>2.7218596667999999</v>
      </c>
      <c r="P18" s="355">
        <v>33.581326959999991</v>
      </c>
      <c r="Q18" s="508">
        <v>7.0457195107894763E-2</v>
      </c>
      <c r="R18" s="508">
        <v>0.5</v>
      </c>
    </row>
    <row r="19" spans="1:18" ht="12.75" customHeight="1">
      <c r="B19" s="507" t="s">
        <v>1090</v>
      </c>
      <c r="C19" s="249"/>
      <c r="D19" s="249">
        <v>2.7811259100000001</v>
      </c>
      <c r="E19" s="249"/>
      <c r="F19" s="249">
        <v>7.3874579999999995E-2</v>
      </c>
      <c r="G19" s="249"/>
      <c r="H19" s="249"/>
      <c r="I19" s="249"/>
      <c r="J19" s="249">
        <v>2.8550004900000001</v>
      </c>
      <c r="K19" s="249"/>
      <c r="L19" s="249">
        <v>0.35543918560000004</v>
      </c>
      <c r="M19" s="249">
        <v>2.3639819999999999E-2</v>
      </c>
      <c r="N19" s="249"/>
      <c r="O19" s="249">
        <v>0.37907900560000002</v>
      </c>
      <c r="P19" s="355">
        <v>4.4429898200000002</v>
      </c>
      <c r="Q19" s="508">
        <v>9.8127187763014379E-3</v>
      </c>
      <c r="R19" s="508">
        <v>0.5</v>
      </c>
    </row>
    <row r="20" spans="1:18" ht="12.75" customHeight="1">
      <c r="B20" s="507" t="s">
        <v>1091</v>
      </c>
      <c r="C20" s="249"/>
      <c r="D20" s="249">
        <v>214.26840661999998</v>
      </c>
      <c r="E20" s="249"/>
      <c r="F20" s="249">
        <v>15.713163880000002</v>
      </c>
      <c r="G20" s="249"/>
      <c r="H20" s="249"/>
      <c r="I20" s="249"/>
      <c r="J20" s="249">
        <v>229.98157049999998</v>
      </c>
      <c r="K20" s="249"/>
      <c r="L20" s="249">
        <v>6.2487335064000016</v>
      </c>
      <c r="M20" s="249">
        <v>1.2570626200000001</v>
      </c>
      <c r="N20" s="249"/>
      <c r="O20" s="249">
        <v>7.5057961264000017</v>
      </c>
      <c r="P20" s="355">
        <v>78.109168830000016</v>
      </c>
      <c r="Q20" s="508">
        <v>0.19429265533721735</v>
      </c>
      <c r="R20" s="508">
        <v>1</v>
      </c>
    </row>
    <row r="21" spans="1:18" ht="12.75" customHeight="1">
      <c r="B21" s="507" t="s">
        <v>1092</v>
      </c>
      <c r="C21" s="249"/>
      <c r="D21" s="249">
        <v>0.68871300000000002</v>
      </c>
      <c r="E21" s="249"/>
      <c r="F21" s="249"/>
      <c r="G21" s="249"/>
      <c r="H21" s="249"/>
      <c r="I21" s="249"/>
      <c r="J21" s="249">
        <v>0.68871300000000002</v>
      </c>
      <c r="K21" s="249"/>
      <c r="L21" s="249">
        <v>4.1200163199999994E-2</v>
      </c>
      <c r="M21" s="249"/>
      <c r="N21" s="249"/>
      <c r="O21" s="249">
        <v>4.1200163199999994E-2</v>
      </c>
      <c r="P21" s="355">
        <v>0.51500203999999994</v>
      </c>
      <c r="Q21" s="508">
        <v>1.0664943429917117E-3</v>
      </c>
      <c r="R21" s="508">
        <v>0.5</v>
      </c>
    </row>
    <row r="22" spans="1:18" ht="12.75" customHeight="1">
      <c r="B22" s="507" t="s">
        <v>1093</v>
      </c>
      <c r="C22" s="249"/>
      <c r="D22" s="249">
        <v>0.10039430000000001</v>
      </c>
      <c r="E22" s="249"/>
      <c r="F22" s="249"/>
      <c r="G22" s="249"/>
      <c r="H22" s="249"/>
      <c r="I22" s="249"/>
      <c r="J22" s="249">
        <v>0.10039430000000001</v>
      </c>
      <c r="K22" s="249"/>
      <c r="L22" s="249">
        <v>7.6125119999999997E-4</v>
      </c>
      <c r="M22" s="249"/>
      <c r="N22" s="249"/>
      <c r="O22" s="249">
        <v>7.6125119999999997E-4</v>
      </c>
      <c r="P22" s="355">
        <v>9.5156399999999988E-3</v>
      </c>
      <c r="Q22" s="508">
        <v>1.970550685575081E-5</v>
      </c>
      <c r="R22" s="508">
        <v>0.5</v>
      </c>
    </row>
    <row r="23" spans="1:18" ht="12.75" customHeight="1">
      <c r="B23" s="248" t="s">
        <v>386</v>
      </c>
      <c r="C23" s="249">
        <v>239.22886377854866</v>
      </c>
      <c r="D23" s="249">
        <v>3048.5275221199408</v>
      </c>
      <c r="E23" s="249"/>
      <c r="F23" s="249">
        <v>1140.7277232000051</v>
      </c>
      <c r="G23" s="249"/>
      <c r="H23" s="249"/>
      <c r="I23" s="249"/>
      <c r="J23" s="249">
        <v>4428.4841090984946</v>
      </c>
      <c r="K23" s="249"/>
      <c r="L23" s="249">
        <v>56.047751571872595</v>
      </c>
      <c r="M23" s="249">
        <v>1.685576779999991</v>
      </c>
      <c r="N23" s="249"/>
      <c r="O23" s="249">
        <v>57.733328351872586</v>
      </c>
      <c r="P23" s="355">
        <v>1392.1884336500152</v>
      </c>
      <c r="Q23" s="508">
        <v>1.4944666066117702</v>
      </c>
      <c r="R23" s="508">
        <v>0</v>
      </c>
    </row>
    <row r="24" spans="1:18">
      <c r="A24" s="1" t="s">
        <v>4</v>
      </c>
      <c r="B24" s="142" t="s">
        <v>6</v>
      </c>
      <c r="C24" s="250">
        <f>SUM(C5:C23)</f>
        <v>5178.3346030624152</v>
      </c>
      <c r="D24" s="250">
        <f>SUM(D5:D23)</f>
        <v>123873.29882318081</v>
      </c>
      <c r="E24" s="250"/>
      <c r="F24" s="250">
        <f>SUM(F5:F23)</f>
        <v>37393.290662400002</v>
      </c>
      <c r="G24" s="250"/>
      <c r="H24" s="250"/>
      <c r="I24" s="250"/>
      <c r="J24" s="250">
        <f>SUM(J5:J23)</f>
        <v>166444.92408864325</v>
      </c>
      <c r="K24" s="250"/>
      <c r="L24" s="250">
        <f>SUM(L5:L23)</f>
        <v>3628.3356007201915</v>
      </c>
      <c r="M24" s="250">
        <f>SUM(M5:M23)</f>
        <v>234.80380275999997</v>
      </c>
      <c r="N24" s="250"/>
      <c r="O24" s="250">
        <f>SUM(O5:O23)</f>
        <v>3863.1394034801906</v>
      </c>
      <c r="P24" s="422">
        <f>SUM(P5:P23)</f>
        <v>46318.831392940978</v>
      </c>
      <c r="Q24" s="509">
        <f>SUM(Q5:Q23)</f>
        <v>100.00000000000001</v>
      </c>
      <c r="R24" s="509">
        <v>2.31</v>
      </c>
    </row>
    <row r="25" spans="1:18">
      <c r="B25" s="225"/>
      <c r="C25" s="225"/>
      <c r="D25" s="225"/>
      <c r="E25" s="225"/>
      <c r="F25" s="225"/>
      <c r="G25" s="225"/>
      <c r="H25" s="225"/>
      <c r="I25" s="225"/>
      <c r="J25" s="225"/>
      <c r="K25" s="225"/>
      <c r="L25" s="225"/>
      <c r="M25" s="225"/>
      <c r="N25" s="225"/>
      <c r="O25" s="225"/>
      <c r="P25" s="225"/>
      <c r="Q25" s="225"/>
      <c r="R25" s="225"/>
    </row>
    <row r="26" spans="1:18" ht="28.5" customHeight="1">
      <c r="B26" s="527" t="s">
        <v>387</v>
      </c>
      <c r="C26" s="527"/>
      <c r="D26" s="527"/>
      <c r="E26" s="527"/>
      <c r="F26" s="527"/>
      <c r="G26" s="527"/>
      <c r="H26" s="527"/>
      <c r="I26" s="527"/>
      <c r="J26" s="527"/>
      <c r="K26" s="527"/>
      <c r="L26" s="527"/>
      <c r="M26" s="527"/>
      <c r="N26" s="527"/>
      <c r="O26" s="527"/>
      <c r="P26" s="527"/>
      <c r="Q26" s="527"/>
      <c r="R26" s="527"/>
    </row>
  </sheetData>
  <mergeCells count="10">
    <mergeCell ref="R3:R4"/>
    <mergeCell ref="B26:R26"/>
    <mergeCell ref="I3:I4"/>
    <mergeCell ref="J3:J4"/>
    <mergeCell ref="Q3:Q4"/>
    <mergeCell ref="B3:B4"/>
    <mergeCell ref="C3:D3"/>
    <mergeCell ref="F3:G3"/>
    <mergeCell ref="L3:O3"/>
    <mergeCell ref="P3:P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17301-20B4-4B89-9F15-7B0AC0000720}">
  <sheetPr codeName="Ark6"/>
  <dimension ref="A1:J23"/>
  <sheetViews>
    <sheetView workbookViewId="0">
      <selection activeCell="B5" sqref="B5"/>
    </sheetView>
  </sheetViews>
  <sheetFormatPr defaultColWidth="9.140625" defaultRowHeight="12.75"/>
  <cols>
    <col min="1" max="1" width="3.7109375" style="1" customWidth="1"/>
    <col min="2" max="2" width="37.7109375" style="1" customWidth="1"/>
    <col min="3" max="3" width="9.140625" style="1"/>
    <col min="4" max="4" width="11.42578125" style="1" customWidth="1"/>
    <col min="5" max="5" width="1.7109375" style="1" customWidth="1"/>
    <col min="6" max="7" width="15.5703125" style="1" customWidth="1"/>
    <col min="8" max="16384" width="9.140625" style="1"/>
  </cols>
  <sheetData>
    <row r="1" spans="2:10" ht="21" customHeight="1"/>
    <row r="2" spans="2:10" s="227" customFormat="1" ht="48" customHeight="1">
      <c r="B2" s="521" t="s">
        <v>553</v>
      </c>
      <c r="C2" s="521"/>
      <c r="D2" s="521"/>
      <c r="E2" s="521"/>
      <c r="F2" s="521"/>
      <c r="G2" s="521"/>
      <c r="H2" s="521"/>
      <c r="I2" s="521"/>
      <c r="J2" s="521"/>
    </row>
    <row r="3" spans="2:10" ht="30" customHeight="1">
      <c r="B3" s="522" t="s">
        <v>1082</v>
      </c>
      <c r="C3" s="530"/>
      <c r="D3" s="229"/>
      <c r="E3" s="229"/>
      <c r="F3" s="229"/>
      <c r="G3" s="229"/>
    </row>
    <row r="4" spans="2:10" ht="14.25">
      <c r="B4" s="531"/>
      <c r="C4" s="531"/>
      <c r="D4" s="230"/>
      <c r="E4" s="230"/>
      <c r="F4" s="230"/>
      <c r="G4" s="230"/>
    </row>
    <row r="5" spans="2:10" ht="12.75" customHeight="1">
      <c r="B5" s="245" t="s">
        <v>389</v>
      </c>
      <c r="C5" s="43"/>
      <c r="D5" s="43"/>
      <c r="E5" s="43"/>
      <c r="F5" s="43"/>
      <c r="G5" s="246">
        <v>60623</v>
      </c>
    </row>
    <row r="6" spans="2:10" ht="12.75" customHeight="1">
      <c r="B6" s="245" t="s">
        <v>390</v>
      </c>
      <c r="C6" s="43"/>
      <c r="D6" s="43"/>
      <c r="E6" s="43"/>
      <c r="F6" s="43"/>
      <c r="G6" s="423">
        <v>2.3099999999999999E-2</v>
      </c>
    </row>
    <row r="7" spans="2:10" ht="12.75" customHeight="1">
      <c r="B7" s="247" t="s">
        <v>391</v>
      </c>
      <c r="C7" s="247"/>
      <c r="D7" s="247"/>
      <c r="E7" s="247"/>
      <c r="F7" s="247"/>
      <c r="G7" s="510">
        <v>1400</v>
      </c>
    </row>
    <row r="8" spans="2:10" ht="12.75" customHeight="1">
      <c r="B8" s="228"/>
      <c r="C8" s="228"/>
      <c r="D8" s="228"/>
      <c r="E8" s="228"/>
      <c r="F8" s="228"/>
      <c r="G8" s="228"/>
    </row>
    <row r="9" spans="2:10" ht="12.75" customHeight="1">
      <c r="B9" s="228"/>
      <c r="C9" s="228"/>
      <c r="D9" s="228"/>
      <c r="E9" s="228"/>
      <c r="F9" s="228"/>
      <c r="G9" s="228"/>
    </row>
    <row r="10" spans="2:10" ht="12.75" customHeight="1">
      <c r="B10" s="228"/>
      <c r="C10" s="228"/>
      <c r="D10" s="228"/>
      <c r="E10" s="228"/>
      <c r="F10" s="228"/>
      <c r="G10" s="228"/>
    </row>
    <row r="11" spans="2:10" ht="12.75" customHeight="1"/>
    <row r="12" spans="2:10" ht="12.75" customHeight="1"/>
    <row r="13" spans="2:10" ht="12.75" customHeight="1"/>
    <row r="14" spans="2:10" ht="12.75" customHeight="1"/>
    <row r="15" spans="2:10" ht="12.75" customHeight="1"/>
    <row r="16" spans="2:10" ht="12.75" customHeight="1"/>
    <row r="17" spans="1:1" ht="12.75" customHeight="1"/>
    <row r="18" spans="1:1" ht="12.75" customHeight="1"/>
    <row r="19" spans="1:1">
      <c r="A19" s="1" t="s">
        <v>4</v>
      </c>
    </row>
    <row r="21" spans="1:1" ht="28.5" customHeight="1"/>
    <row r="22" spans="1:1" ht="28.5" customHeight="1"/>
    <row r="23" spans="1:1" ht="28.5" customHeight="1"/>
  </sheetData>
  <mergeCells count="2">
    <mergeCell ref="B3:C4"/>
    <mergeCell ref="B2:J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C4AD3-3BF2-48E5-8F46-1DB3C139157B}">
  <sheetPr codeName="Ark7"/>
  <dimension ref="A1:D20"/>
  <sheetViews>
    <sheetView workbookViewId="0">
      <selection activeCell="B2" sqref="B2"/>
    </sheetView>
  </sheetViews>
  <sheetFormatPr defaultColWidth="9.140625" defaultRowHeight="12.75"/>
  <cols>
    <col min="1" max="1" width="3.7109375" style="20" customWidth="1"/>
    <col min="2" max="2" width="16.5703125" style="20" customWidth="1"/>
    <col min="3" max="3" width="87.5703125" style="20" customWidth="1"/>
    <col min="4" max="4" width="21.5703125" style="20" customWidth="1"/>
    <col min="5" max="16384" width="9.140625" style="1"/>
  </cols>
  <sheetData>
    <row r="1" spans="1:4" ht="21" customHeight="1">
      <c r="A1" s="173"/>
      <c r="B1" s="50"/>
      <c r="C1" s="173" t="s">
        <v>4</v>
      </c>
      <c r="D1" s="174"/>
    </row>
    <row r="2" spans="1:4" ht="48" customHeight="1">
      <c r="A2" s="173"/>
      <c r="B2" s="152" t="s">
        <v>573</v>
      </c>
      <c r="C2" s="173"/>
      <c r="D2" s="174"/>
    </row>
    <row r="3" spans="1:4" ht="26.25" customHeight="1">
      <c r="A3" s="175"/>
      <c r="B3" s="403" t="s">
        <v>1082</v>
      </c>
      <c r="C3" s="279"/>
      <c r="D3" s="279"/>
    </row>
    <row r="4" spans="1:4">
      <c r="A4" s="176"/>
      <c r="B4" s="617"/>
      <c r="C4" s="617"/>
      <c r="D4" s="620" t="s">
        <v>317</v>
      </c>
    </row>
    <row r="5" spans="1:4">
      <c r="A5" s="176"/>
      <c r="B5" s="189">
        <v>1</v>
      </c>
      <c r="C5" s="190" t="s">
        <v>318</v>
      </c>
      <c r="D5" s="191">
        <v>179286.05009435999</v>
      </c>
    </row>
    <row r="6" spans="1:4" ht="24">
      <c r="A6" s="176"/>
      <c r="B6" s="178">
        <v>2</v>
      </c>
      <c r="C6" s="179" t="s">
        <v>576</v>
      </c>
      <c r="D6" s="431"/>
    </row>
    <row r="7" spans="1:4" ht="24">
      <c r="A7" s="176"/>
      <c r="B7" s="178">
        <v>3</v>
      </c>
      <c r="C7" s="179" t="s">
        <v>577</v>
      </c>
      <c r="D7" s="431"/>
    </row>
    <row r="8" spans="1:4">
      <c r="A8" s="176"/>
      <c r="B8" s="178">
        <v>4</v>
      </c>
      <c r="C8" s="179" t="s">
        <v>578</v>
      </c>
      <c r="D8" s="431"/>
    </row>
    <row r="9" spans="1:4" ht="24">
      <c r="A9" s="176"/>
      <c r="B9" s="178">
        <v>5</v>
      </c>
      <c r="C9" s="179" t="s">
        <v>579</v>
      </c>
      <c r="D9" s="431"/>
    </row>
    <row r="10" spans="1:4">
      <c r="A10" s="176"/>
      <c r="B10" s="178">
        <v>6</v>
      </c>
      <c r="C10" s="179" t="s">
        <v>580</v>
      </c>
      <c r="D10" s="431"/>
    </row>
    <row r="11" spans="1:4">
      <c r="A11" s="176"/>
      <c r="B11" s="178">
        <v>7</v>
      </c>
      <c r="C11" s="179" t="s">
        <v>581</v>
      </c>
      <c r="D11" s="431"/>
    </row>
    <row r="12" spans="1:4">
      <c r="A12" s="176"/>
      <c r="B12" s="178">
        <v>8</v>
      </c>
      <c r="C12" s="179" t="s">
        <v>582</v>
      </c>
      <c r="D12" s="141">
        <v>2322.5219796390988</v>
      </c>
    </row>
    <row r="13" spans="1:4">
      <c r="A13" s="176"/>
      <c r="B13" s="178">
        <v>9</v>
      </c>
      <c r="C13" s="179" t="s">
        <v>583</v>
      </c>
      <c r="D13" s="141">
        <v>36.310827240000002</v>
      </c>
    </row>
    <row r="14" spans="1:4" ht="24">
      <c r="A14" s="176"/>
      <c r="B14" s="178">
        <v>10</v>
      </c>
      <c r="C14" s="179" t="s">
        <v>319</v>
      </c>
      <c r="D14" s="141">
        <v>27271.048593558182</v>
      </c>
    </row>
    <row r="15" spans="1:4" ht="24">
      <c r="A15" s="176"/>
      <c r="B15" s="178">
        <v>11</v>
      </c>
      <c r="C15" s="179" t="s">
        <v>584</v>
      </c>
      <c r="D15" s="141"/>
    </row>
    <row r="16" spans="1:4" ht="24">
      <c r="A16" s="176"/>
      <c r="B16" s="178" t="s">
        <v>574</v>
      </c>
      <c r="C16" s="179" t="s">
        <v>585</v>
      </c>
      <c r="D16" s="431"/>
    </row>
    <row r="17" spans="1:4" ht="24">
      <c r="A17" s="176"/>
      <c r="B17" s="178" t="s">
        <v>575</v>
      </c>
      <c r="C17" s="179" t="s">
        <v>586</v>
      </c>
      <c r="D17" s="431"/>
    </row>
    <row r="18" spans="1:4">
      <c r="A18" s="176"/>
      <c r="B18" s="178">
        <v>12</v>
      </c>
      <c r="C18" s="176" t="s">
        <v>47</v>
      </c>
      <c r="D18" s="141">
        <v>-23649.170667979099</v>
      </c>
    </row>
    <row r="19" spans="1:4">
      <c r="A19" s="176"/>
      <c r="B19" s="187">
        <v>13</v>
      </c>
      <c r="C19" s="188" t="s">
        <v>447</v>
      </c>
      <c r="D19" s="201">
        <v>185266.76082681818</v>
      </c>
    </row>
    <row r="20" spans="1:4">
      <c r="A20" s="176"/>
      <c r="B20" s="177"/>
      <c r="C20" s="180"/>
      <c r="D20" s="141"/>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9D65F-1B80-4EFE-9D6E-5A7AF9644FA9}">
  <sheetPr codeName="Ark8"/>
  <dimension ref="A1:E70"/>
  <sheetViews>
    <sheetView zoomScaleNormal="100" workbookViewId="0">
      <selection activeCell="B2" sqref="B2"/>
    </sheetView>
  </sheetViews>
  <sheetFormatPr defaultColWidth="9.140625" defaultRowHeight="12.75"/>
  <cols>
    <col min="1" max="1" width="3.7109375" style="20" customWidth="1"/>
    <col min="2" max="2" width="16.5703125" style="20" customWidth="1"/>
    <col min="3" max="3" width="87.5703125" style="20" customWidth="1"/>
    <col min="4" max="4" width="19.7109375" style="20" customWidth="1"/>
    <col min="5" max="5" width="17.7109375" style="20" customWidth="1"/>
    <col min="6" max="16384" width="9.140625" style="1"/>
  </cols>
  <sheetData>
    <row r="1" spans="1:5" ht="21" customHeight="1">
      <c r="A1" s="173"/>
      <c r="B1" s="50"/>
      <c r="C1" s="173" t="s">
        <v>4</v>
      </c>
      <c r="D1" s="173"/>
      <c r="E1" s="174"/>
    </row>
    <row r="2" spans="1:5" ht="48" customHeight="1">
      <c r="A2" s="173"/>
      <c r="B2" s="152" t="s">
        <v>646</v>
      </c>
      <c r="C2" s="173"/>
      <c r="D2" s="173"/>
      <c r="E2" s="174"/>
    </row>
    <row r="3" spans="1:5" ht="26.25" customHeight="1">
      <c r="A3" s="176"/>
      <c r="B3" s="403" t="s">
        <v>1082</v>
      </c>
      <c r="C3" s="279"/>
      <c r="D3" s="532" t="s">
        <v>320</v>
      </c>
      <c r="E3" s="532"/>
    </row>
    <row r="4" spans="1:5">
      <c r="A4" s="176"/>
      <c r="B4" s="279"/>
      <c r="C4" s="279"/>
      <c r="D4" s="403" t="s">
        <v>1078</v>
      </c>
      <c r="E4" s="264" t="s">
        <v>1080</v>
      </c>
    </row>
    <row r="5" spans="1:5">
      <c r="A5" s="176"/>
      <c r="B5" s="180" t="s">
        <v>321</v>
      </c>
      <c r="C5" s="180"/>
      <c r="D5" s="180"/>
      <c r="E5" s="180"/>
    </row>
    <row r="6" spans="1:5">
      <c r="A6" s="176"/>
      <c r="B6" s="178">
        <v>1</v>
      </c>
      <c r="C6" s="182" t="s">
        <v>587</v>
      </c>
      <c r="D6" s="424">
        <v>143772.12381126531</v>
      </c>
      <c r="E6" s="424">
        <v>144343.19408712524</v>
      </c>
    </row>
    <row r="7" spans="1:5" ht="24">
      <c r="A7" s="176"/>
      <c r="B7" s="178">
        <v>2</v>
      </c>
      <c r="C7" s="182" t="s">
        <v>588</v>
      </c>
      <c r="D7" s="424"/>
      <c r="E7" s="424"/>
    </row>
    <row r="8" spans="1:5">
      <c r="A8" s="176"/>
      <c r="B8" s="178">
        <v>3</v>
      </c>
      <c r="C8" s="182" t="s">
        <v>325</v>
      </c>
      <c r="D8" s="424">
        <v>-299.7342726</v>
      </c>
      <c r="E8" s="424">
        <v>-306.73401815</v>
      </c>
    </row>
    <row r="9" spans="1:5">
      <c r="A9" s="176"/>
      <c r="B9" s="178">
        <v>4</v>
      </c>
      <c r="C9" s="182" t="s">
        <v>589</v>
      </c>
      <c r="D9" s="424"/>
      <c r="E9" s="424"/>
    </row>
    <row r="10" spans="1:5">
      <c r="A10" s="176"/>
      <c r="B10" s="178">
        <v>5</v>
      </c>
      <c r="C10" s="182" t="s">
        <v>590</v>
      </c>
      <c r="D10" s="424"/>
      <c r="E10" s="424"/>
    </row>
    <row r="11" spans="1:5">
      <c r="A11" s="176"/>
      <c r="B11" s="178">
        <v>6</v>
      </c>
      <c r="C11" s="182" t="s">
        <v>322</v>
      </c>
      <c r="D11" s="424">
        <v>-1597.7366698253336</v>
      </c>
      <c r="E11" s="424">
        <v>-2169.1178022050003</v>
      </c>
    </row>
    <row r="12" spans="1:5">
      <c r="A12" s="176"/>
      <c r="B12" s="187">
        <v>7</v>
      </c>
      <c r="C12" s="312" t="s">
        <v>591</v>
      </c>
      <c r="D12" s="250">
        <v>141874.65286883997</v>
      </c>
      <c r="E12" s="250">
        <v>141867.34226677025</v>
      </c>
    </row>
    <row r="13" spans="1:5">
      <c r="A13" s="176"/>
      <c r="B13" s="177"/>
      <c r="C13" s="311"/>
      <c r="D13" s="311"/>
      <c r="E13" s="311"/>
    </row>
    <row r="14" spans="1:5">
      <c r="A14" s="176"/>
      <c r="B14" s="180" t="s">
        <v>323</v>
      </c>
      <c r="C14" s="180"/>
      <c r="D14" s="180"/>
      <c r="E14" s="180"/>
    </row>
    <row r="15" spans="1:5">
      <c r="A15" s="176"/>
      <c r="B15" s="178">
        <v>8</v>
      </c>
      <c r="C15" s="179" t="s">
        <v>597</v>
      </c>
      <c r="D15" s="425">
        <v>1150.7059197200001</v>
      </c>
      <c r="E15" s="425">
        <v>1171.42649112</v>
      </c>
    </row>
    <row r="16" spans="1:5">
      <c r="A16" s="176"/>
      <c r="B16" s="178" t="s">
        <v>592</v>
      </c>
      <c r="C16" s="183" t="s">
        <v>598</v>
      </c>
      <c r="D16" s="424"/>
      <c r="E16" s="424"/>
    </row>
    <row r="17" spans="1:5">
      <c r="A17" s="176"/>
      <c r="B17" s="178">
        <v>9</v>
      </c>
      <c r="C17" s="183" t="s">
        <v>599</v>
      </c>
      <c r="D17" s="426">
        <v>835.78283438999995</v>
      </c>
      <c r="E17" s="426">
        <v>950.54459292000001</v>
      </c>
    </row>
    <row r="18" spans="1:5">
      <c r="A18" s="176"/>
      <c r="B18" s="178" t="s">
        <v>593</v>
      </c>
      <c r="C18" s="179" t="s">
        <v>600</v>
      </c>
      <c r="D18" s="424"/>
      <c r="E18" s="424"/>
    </row>
    <row r="19" spans="1:5">
      <c r="A19" s="176"/>
      <c r="B19" s="178" t="s">
        <v>594</v>
      </c>
      <c r="C19" s="183" t="s">
        <v>324</v>
      </c>
      <c r="D19" s="424"/>
      <c r="E19" s="424"/>
    </row>
    <row r="20" spans="1:5" ht="26.25" customHeight="1">
      <c r="A20" s="176"/>
      <c r="B20" s="178">
        <v>10</v>
      </c>
      <c r="C20" s="183" t="s">
        <v>601</v>
      </c>
      <c r="D20" s="424"/>
      <c r="E20" s="424"/>
    </row>
    <row r="21" spans="1:5">
      <c r="A21" s="176"/>
      <c r="B21" s="178" t="s">
        <v>595</v>
      </c>
      <c r="C21" s="183" t="s">
        <v>602</v>
      </c>
      <c r="D21" s="424"/>
      <c r="E21" s="424"/>
    </row>
    <row r="22" spans="1:5">
      <c r="A22" s="176"/>
      <c r="B22" s="178" t="s">
        <v>596</v>
      </c>
      <c r="C22" s="183" t="s">
        <v>603</v>
      </c>
      <c r="D22" s="424"/>
      <c r="E22" s="424"/>
    </row>
    <row r="23" spans="1:5">
      <c r="A23" s="176"/>
      <c r="B23" s="178">
        <v>11</v>
      </c>
      <c r="C23" s="183" t="s">
        <v>326</v>
      </c>
      <c r="D23" s="424"/>
      <c r="E23" s="424"/>
    </row>
    <row r="24" spans="1:5">
      <c r="A24" s="176"/>
      <c r="B24" s="178">
        <v>12</v>
      </c>
      <c r="C24" s="183" t="s">
        <v>327</v>
      </c>
      <c r="D24" s="424"/>
      <c r="E24" s="424"/>
    </row>
    <row r="25" spans="1:5">
      <c r="A25" s="176"/>
      <c r="B25" s="187">
        <v>13</v>
      </c>
      <c r="C25" s="314" t="s">
        <v>604</v>
      </c>
      <c r="D25" s="250">
        <v>1986.4887541100002</v>
      </c>
      <c r="E25" s="250">
        <v>2121.9710840400003</v>
      </c>
    </row>
    <row r="26" spans="1:5">
      <c r="A26" s="176"/>
      <c r="B26" s="178"/>
      <c r="C26" s="183"/>
      <c r="D26" s="433"/>
      <c r="E26" s="433"/>
    </row>
    <row r="27" spans="1:5">
      <c r="A27" s="176"/>
      <c r="B27" s="180" t="s">
        <v>328</v>
      </c>
      <c r="C27" s="180"/>
      <c r="D27" s="180"/>
      <c r="E27" s="180"/>
    </row>
    <row r="28" spans="1:5">
      <c r="A28" s="176"/>
      <c r="B28" s="178">
        <v>14</v>
      </c>
      <c r="C28" s="179" t="s">
        <v>607</v>
      </c>
      <c r="D28" s="426">
        <v>14098.25978307</v>
      </c>
      <c r="E28" s="426">
        <v>13386.920714809999</v>
      </c>
    </row>
    <row r="29" spans="1:5">
      <c r="A29" s="176"/>
      <c r="B29" s="178">
        <v>15</v>
      </c>
      <c r="C29" s="179" t="s">
        <v>329</v>
      </c>
      <c r="D29" s="424"/>
      <c r="E29" s="424"/>
    </row>
    <row r="30" spans="1:5">
      <c r="A30" s="176"/>
      <c r="B30" s="178">
        <v>16</v>
      </c>
      <c r="C30" s="179" t="s">
        <v>330</v>
      </c>
      <c r="D30" s="426">
        <v>36.310827240000002</v>
      </c>
      <c r="E30" s="426">
        <v>75.339643040000013</v>
      </c>
    </row>
    <row r="31" spans="1:5">
      <c r="A31" s="176"/>
      <c r="B31" s="178" t="s">
        <v>605</v>
      </c>
      <c r="C31" s="179" t="s">
        <v>608</v>
      </c>
      <c r="D31" s="424"/>
      <c r="E31" s="424"/>
    </row>
    <row r="32" spans="1:5">
      <c r="A32" s="176"/>
      <c r="B32" s="178">
        <v>17</v>
      </c>
      <c r="C32" s="179" t="s">
        <v>331</v>
      </c>
      <c r="D32" s="424"/>
      <c r="E32" s="424"/>
    </row>
    <row r="33" spans="1:5">
      <c r="A33" s="176"/>
      <c r="B33" s="178" t="s">
        <v>606</v>
      </c>
      <c r="C33" s="179" t="s">
        <v>333</v>
      </c>
      <c r="D33" s="424"/>
      <c r="E33" s="424"/>
    </row>
    <row r="34" spans="1:5">
      <c r="A34" s="176"/>
      <c r="B34" s="187">
        <v>18</v>
      </c>
      <c r="C34" s="192" t="s">
        <v>609</v>
      </c>
      <c r="D34" s="250">
        <v>14134.57061031</v>
      </c>
      <c r="E34" s="250">
        <v>13462.26035785</v>
      </c>
    </row>
    <row r="35" spans="1:5">
      <c r="A35" s="176"/>
      <c r="B35" s="278"/>
      <c r="C35" s="278"/>
      <c r="D35" s="278"/>
      <c r="E35" s="278"/>
    </row>
    <row r="36" spans="1:5" ht="12.75" customHeight="1">
      <c r="A36" s="176"/>
      <c r="B36" s="180" t="s">
        <v>334</v>
      </c>
      <c r="C36" s="180"/>
      <c r="D36" s="180"/>
      <c r="E36" s="180"/>
    </row>
    <row r="37" spans="1:5" ht="12.75" customHeight="1">
      <c r="A37" s="176"/>
      <c r="B37" s="178">
        <v>19</v>
      </c>
      <c r="C37" s="183" t="s">
        <v>335</v>
      </c>
      <c r="D37" s="426">
        <v>27271.048593558182</v>
      </c>
      <c r="E37" s="426">
        <v>27682.123873935492</v>
      </c>
    </row>
    <row r="38" spans="1:5" ht="12.75" customHeight="1">
      <c r="A38" s="176"/>
      <c r="B38" s="178">
        <v>20</v>
      </c>
      <c r="C38" s="183" t="s">
        <v>336</v>
      </c>
      <c r="D38" s="424"/>
      <c r="E38" s="424"/>
    </row>
    <row r="39" spans="1:5" ht="24">
      <c r="A39" s="176"/>
      <c r="B39" s="178">
        <v>21</v>
      </c>
      <c r="C39" s="182" t="s">
        <v>610</v>
      </c>
      <c r="D39" s="424"/>
      <c r="E39" s="424"/>
    </row>
    <row r="40" spans="1:5" ht="12.75" customHeight="1">
      <c r="A40" s="176"/>
      <c r="B40" s="187">
        <v>22</v>
      </c>
      <c r="C40" s="188" t="s">
        <v>611</v>
      </c>
      <c r="D40" s="250">
        <v>27271.048593558182</v>
      </c>
      <c r="E40" s="250">
        <v>27682.123873935492</v>
      </c>
    </row>
    <row r="41" spans="1:5" ht="12.75" customHeight="1">
      <c r="A41" s="176"/>
      <c r="B41" s="177"/>
      <c r="C41" s="180"/>
      <c r="D41" s="180"/>
      <c r="E41" s="315"/>
    </row>
    <row r="42" spans="1:5">
      <c r="A42" s="176"/>
      <c r="B42" s="533" t="s">
        <v>612</v>
      </c>
      <c r="C42" s="533"/>
      <c r="D42" s="533"/>
      <c r="E42" s="533"/>
    </row>
    <row r="43" spans="1:5">
      <c r="A43" s="176"/>
      <c r="B43" s="178" t="s">
        <v>613</v>
      </c>
      <c r="C43" s="179" t="s">
        <v>624</v>
      </c>
      <c r="D43" s="424" t="s">
        <v>4</v>
      </c>
      <c r="E43" s="141"/>
    </row>
    <row r="44" spans="1:5">
      <c r="A44" s="176"/>
      <c r="B44" s="178" t="s">
        <v>614</v>
      </c>
      <c r="C44" s="182" t="s">
        <v>625</v>
      </c>
      <c r="D44" s="424" t="s">
        <v>4</v>
      </c>
      <c r="E44" s="141"/>
    </row>
    <row r="45" spans="1:5">
      <c r="A45" s="176"/>
      <c r="B45" s="178" t="s">
        <v>615</v>
      </c>
      <c r="C45" s="182" t="s">
        <v>626</v>
      </c>
      <c r="D45" s="424" t="s">
        <v>4</v>
      </c>
      <c r="E45" s="141"/>
    </row>
    <row r="46" spans="1:5">
      <c r="A46" s="176"/>
      <c r="B46" s="178" t="s">
        <v>616</v>
      </c>
      <c r="C46" s="182" t="s">
        <v>627</v>
      </c>
      <c r="D46" s="424" t="s">
        <v>4</v>
      </c>
      <c r="E46" s="141"/>
    </row>
    <row r="47" spans="1:5">
      <c r="A47" s="176"/>
      <c r="B47" s="178" t="s">
        <v>617</v>
      </c>
      <c r="C47" s="182" t="s">
        <v>628</v>
      </c>
      <c r="D47" s="424" t="s">
        <v>4</v>
      </c>
      <c r="E47" s="141"/>
    </row>
    <row r="48" spans="1:5">
      <c r="A48" s="176"/>
      <c r="B48" s="178" t="s">
        <v>618</v>
      </c>
      <c r="C48" s="182" t="s">
        <v>629</v>
      </c>
      <c r="D48" s="424" t="s">
        <v>4</v>
      </c>
      <c r="E48" s="141"/>
    </row>
    <row r="49" spans="1:5">
      <c r="A49" s="176"/>
      <c r="B49" s="178" t="s">
        <v>619</v>
      </c>
      <c r="C49" s="182" t="s">
        <v>630</v>
      </c>
      <c r="D49" s="424" t="s">
        <v>4</v>
      </c>
      <c r="E49" s="141"/>
    </row>
    <row r="50" spans="1:5">
      <c r="A50" s="176"/>
      <c r="B50" s="178" t="s">
        <v>620</v>
      </c>
      <c r="C50" s="182" t="s">
        <v>631</v>
      </c>
      <c r="D50" s="424" t="s">
        <v>4</v>
      </c>
      <c r="E50" s="141"/>
    </row>
    <row r="51" spans="1:5">
      <c r="A51" s="176"/>
      <c r="B51" s="178" t="s">
        <v>621</v>
      </c>
      <c r="C51" s="182" t="s">
        <v>632</v>
      </c>
      <c r="D51" s="424" t="s">
        <v>4</v>
      </c>
      <c r="E51" s="141"/>
    </row>
    <row r="52" spans="1:5">
      <c r="A52" s="176"/>
      <c r="B52" s="178" t="s">
        <v>622</v>
      </c>
      <c r="C52" s="182" t="s">
        <v>633</v>
      </c>
      <c r="D52" s="424" t="s">
        <v>4</v>
      </c>
      <c r="E52" s="141"/>
    </row>
    <row r="53" spans="1:5">
      <c r="A53" s="176"/>
      <c r="B53" s="187" t="s">
        <v>623</v>
      </c>
      <c r="C53" s="312" t="s">
        <v>634</v>
      </c>
      <c r="D53" s="427" t="s">
        <v>4</v>
      </c>
      <c r="E53" s="143"/>
    </row>
    <row r="54" spans="1:5">
      <c r="A54" s="176"/>
      <c r="B54" s="178"/>
      <c r="C54" s="182"/>
      <c r="D54" s="182"/>
      <c r="E54" s="141"/>
    </row>
    <row r="55" spans="1:5">
      <c r="A55" s="176"/>
      <c r="B55" s="533" t="s">
        <v>635</v>
      </c>
      <c r="C55" s="533"/>
      <c r="D55" s="533"/>
      <c r="E55" s="533"/>
    </row>
    <row r="56" spans="1:5">
      <c r="A56" s="176"/>
      <c r="B56" s="178">
        <v>23</v>
      </c>
      <c r="C56" s="182" t="s">
        <v>315</v>
      </c>
      <c r="D56" s="424">
        <v>12095.766604564667</v>
      </c>
      <c r="E56" s="424">
        <v>11227.264127634999</v>
      </c>
    </row>
    <row r="57" spans="1:5">
      <c r="A57" s="176"/>
      <c r="B57" s="313">
        <v>24</v>
      </c>
      <c r="C57" s="316" t="s">
        <v>447</v>
      </c>
      <c r="D57" s="250">
        <v>185266.76082681818</v>
      </c>
      <c r="E57" s="250">
        <v>185133.69758259575</v>
      </c>
    </row>
    <row r="58" spans="1:5">
      <c r="A58" s="176"/>
      <c r="B58" s="178"/>
      <c r="C58" s="182"/>
      <c r="D58" s="182"/>
      <c r="E58" s="141"/>
    </row>
    <row r="59" spans="1:5">
      <c r="A59" s="176"/>
      <c r="B59" s="180" t="s">
        <v>316</v>
      </c>
      <c r="C59" s="180"/>
      <c r="D59" s="180"/>
      <c r="E59" s="180"/>
    </row>
    <row r="60" spans="1:5">
      <c r="A60" s="176"/>
      <c r="B60" s="178">
        <v>25</v>
      </c>
      <c r="C60" s="183" t="s">
        <v>448</v>
      </c>
      <c r="D60" s="428">
        <v>6.5288379580789604E-2</v>
      </c>
      <c r="E60" s="428">
        <v>6.0644087350040933E-2</v>
      </c>
    </row>
    <row r="61" spans="1:5">
      <c r="A61" s="176"/>
      <c r="B61" s="178" t="s">
        <v>636</v>
      </c>
      <c r="C61" s="183" t="s">
        <v>640</v>
      </c>
      <c r="D61" s="428">
        <v>6.5288379580789604E-2</v>
      </c>
      <c r="E61" s="428">
        <v>6.0644087350040933E-2</v>
      </c>
    </row>
    <row r="62" spans="1:5">
      <c r="A62" s="176"/>
      <c r="B62" s="178" t="s">
        <v>247</v>
      </c>
      <c r="C62" s="183" t="s">
        <v>643</v>
      </c>
      <c r="D62" s="428">
        <v>6.5288379580789604E-2</v>
      </c>
      <c r="E62" s="428">
        <v>6.0644087350040933E-2</v>
      </c>
    </row>
    <row r="63" spans="1:5">
      <c r="A63" s="176"/>
      <c r="B63" s="178">
        <v>26</v>
      </c>
      <c r="C63" s="183" t="s">
        <v>641</v>
      </c>
      <c r="D63" s="428">
        <v>0.03</v>
      </c>
      <c r="E63" s="428">
        <v>0.03</v>
      </c>
    </row>
    <row r="64" spans="1:5">
      <c r="A64" s="176"/>
      <c r="B64" s="178" t="s">
        <v>637</v>
      </c>
      <c r="C64" s="183" t="s">
        <v>450</v>
      </c>
      <c r="D64" s="428">
        <v>0</v>
      </c>
      <c r="E64" s="428">
        <v>0</v>
      </c>
    </row>
    <row r="65" spans="1:5">
      <c r="A65" s="176"/>
      <c r="B65" s="178" t="s">
        <v>638</v>
      </c>
      <c r="C65" s="183" t="s">
        <v>642</v>
      </c>
      <c r="D65" s="428">
        <v>0</v>
      </c>
      <c r="E65" s="428">
        <v>0</v>
      </c>
    </row>
    <row r="66" spans="1:5">
      <c r="A66" s="176"/>
      <c r="B66" s="178">
        <v>27</v>
      </c>
      <c r="C66" s="183" t="s">
        <v>453</v>
      </c>
      <c r="D66" s="428">
        <v>0</v>
      </c>
      <c r="E66" s="428">
        <v>0</v>
      </c>
    </row>
    <row r="67" spans="1:5">
      <c r="A67" s="176"/>
      <c r="B67" s="317" t="s">
        <v>639</v>
      </c>
      <c r="C67" s="318" t="s">
        <v>454</v>
      </c>
      <c r="D67" s="429">
        <v>0.03</v>
      </c>
      <c r="E67" s="429">
        <v>0.03</v>
      </c>
    </row>
    <row r="68" spans="1:5">
      <c r="A68" s="176"/>
      <c r="B68" s="278"/>
      <c r="C68" s="278"/>
      <c r="D68" s="428"/>
      <c r="E68" s="278"/>
    </row>
    <row r="69" spans="1:5">
      <c r="B69" s="180" t="s">
        <v>644</v>
      </c>
      <c r="C69" s="180"/>
      <c r="D69" s="180"/>
      <c r="E69" s="180"/>
    </row>
    <row r="70" spans="1:5">
      <c r="B70" s="317" t="s">
        <v>645</v>
      </c>
      <c r="C70" s="318" t="s">
        <v>337</v>
      </c>
      <c r="D70" s="430" t="s">
        <v>880</v>
      </c>
      <c r="E70" s="430" t="s">
        <v>880</v>
      </c>
    </row>
  </sheetData>
  <mergeCells count="3">
    <mergeCell ref="D3:E3"/>
    <mergeCell ref="B55:E55"/>
    <mergeCell ref="B42:E42"/>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BE394-FEEE-428F-A1B7-E50B34658429}">
  <sheetPr codeName="Ark9"/>
  <dimension ref="A1:D71"/>
  <sheetViews>
    <sheetView workbookViewId="0">
      <selection activeCell="B2" sqref="B2"/>
    </sheetView>
  </sheetViews>
  <sheetFormatPr defaultColWidth="9.140625" defaultRowHeight="12.75"/>
  <cols>
    <col min="1" max="1" width="3.7109375" style="20" customWidth="1"/>
    <col min="2" max="2" width="16.5703125" style="20" customWidth="1"/>
    <col min="3" max="3" width="87.5703125" style="20" customWidth="1"/>
    <col min="4" max="4" width="21.5703125" style="20" customWidth="1"/>
    <col min="5" max="16384" width="9.140625" style="1"/>
  </cols>
  <sheetData>
    <row r="1" spans="1:4" ht="21" customHeight="1">
      <c r="A1" s="173"/>
      <c r="B1" s="50"/>
      <c r="C1" s="173" t="s">
        <v>4</v>
      </c>
      <c r="D1" s="174"/>
    </row>
    <row r="2" spans="1:4" ht="48" customHeight="1">
      <c r="A2" s="173"/>
      <c r="B2" s="152" t="s">
        <v>647</v>
      </c>
      <c r="C2" s="173"/>
      <c r="D2" s="174"/>
    </row>
    <row r="3" spans="1:4" ht="24" customHeight="1">
      <c r="A3" s="176"/>
      <c r="B3" s="403" t="s">
        <v>1082</v>
      </c>
      <c r="C3" s="279"/>
      <c r="D3" s="279"/>
    </row>
    <row r="4" spans="1:4" ht="24">
      <c r="A4" s="176"/>
      <c r="B4" s="617"/>
      <c r="C4" s="618"/>
      <c r="D4" s="619" t="s">
        <v>320</v>
      </c>
    </row>
    <row r="5" spans="1:4">
      <c r="A5" s="176"/>
      <c r="B5" s="178" t="s">
        <v>338</v>
      </c>
      <c r="C5" s="182" t="s">
        <v>339</v>
      </c>
      <c r="D5" s="141">
        <v>143772.12381121534</v>
      </c>
    </row>
    <row r="6" spans="1:4">
      <c r="A6" s="176"/>
      <c r="B6" s="178" t="s">
        <v>340</v>
      </c>
      <c r="C6" s="194" t="s">
        <v>341</v>
      </c>
      <c r="D6" s="141">
        <v>37782.715707290001</v>
      </c>
    </row>
    <row r="7" spans="1:4">
      <c r="A7" s="176"/>
      <c r="B7" s="178" t="s">
        <v>342</v>
      </c>
      <c r="C7" s="194" t="s">
        <v>343</v>
      </c>
      <c r="D7" s="141">
        <v>105989.40810392534</v>
      </c>
    </row>
    <row r="8" spans="1:4">
      <c r="A8" s="176"/>
      <c r="B8" s="196" t="s">
        <v>344</v>
      </c>
      <c r="C8" s="197" t="s">
        <v>29</v>
      </c>
      <c r="D8" s="198">
        <v>0</v>
      </c>
    </row>
    <row r="9" spans="1:4">
      <c r="A9" s="176"/>
      <c r="B9" s="196" t="s">
        <v>345</v>
      </c>
      <c r="C9" s="197" t="s">
        <v>648</v>
      </c>
      <c r="D9" s="198">
        <v>23375.820249410001</v>
      </c>
    </row>
    <row r="10" spans="1:4">
      <c r="A10" s="176"/>
      <c r="B10" s="196" t="s">
        <v>346</v>
      </c>
      <c r="C10" s="197" t="s">
        <v>649</v>
      </c>
      <c r="D10" s="198">
        <v>0.42845532000000003</v>
      </c>
    </row>
    <row r="11" spans="1:4">
      <c r="A11" s="176"/>
      <c r="B11" s="196" t="s">
        <v>347</v>
      </c>
      <c r="C11" s="197" t="s">
        <v>20</v>
      </c>
      <c r="D11" s="198">
        <v>1705.9606510899998</v>
      </c>
    </row>
    <row r="12" spans="1:4">
      <c r="A12" s="176"/>
      <c r="B12" s="196" t="s">
        <v>348</v>
      </c>
      <c r="C12" s="197" t="s">
        <v>650</v>
      </c>
      <c r="D12" s="198">
        <v>7911.5548313599993</v>
      </c>
    </row>
    <row r="13" spans="1:4">
      <c r="A13" s="176"/>
      <c r="B13" s="196" t="s">
        <v>349</v>
      </c>
      <c r="C13" s="197" t="s">
        <v>651</v>
      </c>
      <c r="D13" s="198">
        <v>5127.3009538699989</v>
      </c>
    </row>
    <row r="14" spans="1:4">
      <c r="A14" s="176"/>
      <c r="B14" s="196" t="s">
        <v>350</v>
      </c>
      <c r="C14" s="197" t="s">
        <v>21</v>
      </c>
      <c r="D14" s="198">
        <v>61032.86282984</v>
      </c>
    </row>
    <row r="15" spans="1:4" ht="12.75" customHeight="1">
      <c r="A15" s="176"/>
      <c r="B15" s="196" t="s">
        <v>351</v>
      </c>
      <c r="C15" s="197" t="s">
        <v>28</v>
      </c>
      <c r="D15" s="198">
        <v>543.96681881000018</v>
      </c>
    </row>
    <row r="16" spans="1:4">
      <c r="A16" s="176"/>
      <c r="B16" s="196" t="s">
        <v>352</v>
      </c>
      <c r="C16" s="197" t="s">
        <v>652</v>
      </c>
      <c r="D16" s="198">
        <v>6291.5133142253344</v>
      </c>
    </row>
    <row r="17" spans="1:4">
      <c r="A17" s="176"/>
      <c r="B17" s="186"/>
      <c r="C17" s="181"/>
      <c r="D17" s="184"/>
    </row>
    <row r="18" spans="1:4">
      <c r="A18" s="176"/>
      <c r="B18" s="38"/>
      <c r="C18" s="38"/>
      <c r="D18" s="38"/>
    </row>
    <row r="19" spans="1:4">
      <c r="A19" s="176"/>
      <c r="B19" s="38"/>
      <c r="C19" s="38"/>
      <c r="D19" s="38"/>
    </row>
    <row r="20" spans="1:4" ht="12.75" customHeight="1">
      <c r="A20" s="176"/>
    </row>
    <row r="21" spans="1:4">
      <c r="A21" s="176"/>
    </row>
    <row r="22" spans="1:4" ht="12.75" customHeight="1">
      <c r="A22" s="176"/>
    </row>
    <row r="23" spans="1:4" ht="12.75" customHeight="1">
      <c r="A23" s="176"/>
    </row>
    <row r="24" spans="1:4" ht="12.75" customHeight="1">
      <c r="A24" s="176"/>
    </row>
    <row r="25" spans="1:4">
      <c r="A25" s="176"/>
    </row>
    <row r="26" spans="1:4" ht="12.75" customHeight="1">
      <c r="A26" s="176"/>
    </row>
    <row r="27" spans="1:4" ht="12.75" customHeight="1">
      <c r="A27" s="176"/>
    </row>
    <row r="28" spans="1:4" ht="12.75" customHeight="1">
      <c r="A28" s="176"/>
    </row>
    <row r="29" spans="1:4" ht="12.75" customHeight="1">
      <c r="A29" s="176"/>
    </row>
    <row r="30" spans="1:4" ht="12.75" customHeight="1">
      <c r="A30" s="176"/>
    </row>
    <row r="31" spans="1:4">
      <c r="A31" s="176"/>
    </row>
    <row r="32" spans="1:4">
      <c r="A32" s="176"/>
    </row>
    <row r="33" spans="1:4">
      <c r="A33" s="176"/>
    </row>
    <row r="34" spans="1:4">
      <c r="A34" s="176"/>
    </row>
    <row r="35" spans="1:4">
      <c r="A35" s="176"/>
    </row>
    <row r="36" spans="1:4">
      <c r="A36" s="176"/>
    </row>
    <row r="37" spans="1:4">
      <c r="A37" s="176"/>
    </row>
    <row r="38" spans="1:4">
      <c r="A38" s="176"/>
    </row>
    <row r="39" spans="1:4">
      <c r="A39" s="176"/>
    </row>
    <row r="40" spans="1:4">
      <c r="A40" s="176"/>
    </row>
    <row r="41" spans="1:4">
      <c r="A41" s="176"/>
    </row>
    <row r="42" spans="1:4">
      <c r="A42" s="176"/>
    </row>
    <row r="43" spans="1:4">
      <c r="A43" s="176"/>
    </row>
    <row r="44" spans="1:4">
      <c r="A44" s="176"/>
    </row>
    <row r="45" spans="1:4" ht="26.25" customHeight="1">
      <c r="A45" s="176"/>
    </row>
    <row r="46" spans="1:4">
      <c r="A46" s="176"/>
    </row>
    <row r="47" spans="1:4" s="193" customFormat="1">
      <c r="A47" s="176"/>
      <c r="B47" s="20"/>
      <c r="C47" s="20"/>
      <c r="D47" s="20"/>
    </row>
    <row r="48" spans="1:4" s="193" customFormat="1">
      <c r="A48" s="176"/>
      <c r="B48" s="20"/>
      <c r="C48" s="20"/>
      <c r="D48" s="20"/>
    </row>
    <row r="49" spans="1:4">
      <c r="A49" s="176"/>
    </row>
    <row r="50" spans="1:4">
      <c r="A50" s="176"/>
    </row>
    <row r="51" spans="1:4">
      <c r="A51" s="176"/>
    </row>
    <row r="52" spans="1:4">
      <c r="A52" s="176"/>
    </row>
    <row r="53" spans="1:4">
      <c r="A53" s="176"/>
    </row>
    <row r="54" spans="1:4">
      <c r="A54" s="176"/>
    </row>
    <row r="55" spans="1:4" ht="26.25" customHeight="1">
      <c r="A55" s="184"/>
    </row>
    <row r="56" spans="1:4">
      <c r="A56" s="185"/>
    </row>
    <row r="57" spans="1:4">
      <c r="A57" s="176"/>
    </row>
    <row r="58" spans="1:4">
      <c r="A58" s="176"/>
    </row>
    <row r="59" spans="1:4">
      <c r="A59" s="176"/>
    </row>
    <row r="60" spans="1:4" s="199" customFormat="1">
      <c r="A60" s="195"/>
      <c r="B60" s="20"/>
      <c r="C60" s="20"/>
      <c r="D60" s="20"/>
    </row>
    <row r="61" spans="1:4" s="199" customFormat="1">
      <c r="A61" s="195"/>
      <c r="B61" s="20"/>
      <c r="C61" s="20"/>
      <c r="D61" s="20"/>
    </row>
    <row r="62" spans="1:4" s="199" customFormat="1">
      <c r="A62" s="195"/>
      <c r="B62" s="20"/>
      <c r="C62" s="20"/>
      <c r="D62" s="20"/>
    </row>
    <row r="63" spans="1:4" s="199" customFormat="1">
      <c r="A63" s="195"/>
      <c r="B63" s="20"/>
      <c r="C63" s="20"/>
      <c r="D63" s="20"/>
    </row>
    <row r="64" spans="1:4" s="199" customFormat="1">
      <c r="A64" s="195"/>
      <c r="B64" s="20"/>
      <c r="C64" s="20"/>
      <c r="D64" s="20"/>
    </row>
    <row r="65" spans="1:4" s="199" customFormat="1">
      <c r="A65" s="195"/>
      <c r="B65" s="20"/>
      <c r="C65" s="20"/>
      <c r="D65" s="20"/>
    </row>
    <row r="66" spans="1:4" s="199" customFormat="1">
      <c r="A66" s="195"/>
      <c r="B66" s="20"/>
      <c r="C66" s="20"/>
      <c r="D66" s="20"/>
    </row>
    <row r="67" spans="1:4" s="199" customFormat="1">
      <c r="A67" s="195"/>
      <c r="B67" s="20"/>
      <c r="C67" s="20"/>
      <c r="D67" s="20"/>
    </row>
    <row r="68" spans="1:4" s="199" customFormat="1">
      <c r="A68" s="195"/>
      <c r="B68" s="20"/>
      <c r="C68" s="20"/>
      <c r="D68" s="20"/>
    </row>
    <row r="69" spans="1:4">
      <c r="A69" s="185"/>
    </row>
    <row r="70" spans="1:4">
      <c r="A70" s="38"/>
    </row>
    <row r="71" spans="1:4">
      <c r="A71" s="38"/>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5BDFA779-A07D-4749-8C8E-7FAB1E47AC27}">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35</vt:i4>
      </vt:variant>
    </vt:vector>
  </HeadingPairs>
  <TitlesOfParts>
    <vt:vector size="35" baseType="lpstr">
      <vt:lpstr>Index</vt:lpstr>
      <vt:lpstr>EU OV1</vt:lpstr>
      <vt:lpstr>EU KM1</vt:lpstr>
      <vt:lpstr>EU CC1</vt:lpstr>
      <vt:lpstr>EU CCyB1</vt:lpstr>
      <vt:lpstr>EU CCyB2</vt:lpstr>
      <vt:lpstr>EU LR1 LRSum</vt:lpstr>
      <vt:lpstr>EU LR2 LRCom</vt:lpstr>
      <vt:lpstr>EU LR3 LRSpl</vt:lpstr>
      <vt:lpstr>EU LIQ1</vt:lpstr>
      <vt:lpstr>EU LIQB</vt:lpstr>
      <vt:lpstr>EU LIQ2</vt:lpstr>
      <vt:lpstr>EU CR1</vt:lpstr>
      <vt:lpstr>EU CR1-A</vt:lpstr>
      <vt:lpstr>EU CQ1</vt:lpstr>
      <vt:lpstr>EU CR3</vt:lpstr>
      <vt:lpstr>EU CR4</vt:lpstr>
      <vt:lpstr>EU CR5</vt:lpstr>
      <vt:lpstr>EU CR6</vt:lpstr>
      <vt:lpstr>EU CR7</vt:lpstr>
      <vt:lpstr>EU CR7-A</vt:lpstr>
      <vt:lpstr>EU CR8</vt:lpstr>
      <vt:lpstr>EU CCR1</vt:lpstr>
      <vt:lpstr>EU CCR2</vt:lpstr>
      <vt:lpstr>EU CCR3</vt:lpstr>
      <vt:lpstr>EU CCR4</vt:lpstr>
      <vt:lpstr>EU CCR5</vt:lpstr>
      <vt:lpstr>EU CCR8</vt:lpstr>
      <vt:lpstr>EU MR1</vt:lpstr>
      <vt:lpstr>ESG template 1</vt:lpstr>
      <vt:lpstr>ESG template 2</vt:lpstr>
      <vt:lpstr>ESG template 3</vt:lpstr>
      <vt:lpstr>ESG template 4</vt:lpstr>
      <vt:lpstr>ESG template 5</vt:lpstr>
      <vt:lpstr>ESG template 10</vt:lpstr>
    </vt:vector>
  </TitlesOfParts>
  <Company>Bankdata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gunda</dc:creator>
  <cp:lastModifiedBy>Gunda Warming-Jensen</cp:lastModifiedBy>
  <cp:lastPrinted>2022-08-18T09:42:21Z</cp:lastPrinted>
  <dcterms:created xsi:type="dcterms:W3CDTF">2018-02-08T09:24:03Z</dcterms:created>
  <dcterms:modified xsi:type="dcterms:W3CDTF">2023-08-22T06:51:30Z</dcterms:modified>
</cp:coreProperties>
</file>