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3\Til offentliggørelse\"/>
    </mc:Choice>
  </mc:AlternateContent>
  <xr:revisionPtr revIDLastSave="0" documentId="13_ncr:1_{71271457-2AED-4D8D-B430-A37363463742}" xr6:coauthVersionLast="47" xr6:coauthVersionMax="47" xr10:uidLastSave="{00000000-0000-0000-0000-000000000000}"/>
  <bookViews>
    <workbookView xWindow="-28920" yWindow="-1170" windowWidth="29040" windowHeight="15840" xr2:uid="{00000000-000D-0000-FFFF-FFFF00000000}"/>
  </bookViews>
  <sheets>
    <sheet name="Index" sheetId="2" r:id="rId1"/>
    <sheet name="EU OV1" sheetId="49" r:id="rId2"/>
    <sheet name="EU KM1" sheetId="50" r:id="rId3"/>
    <sheet name="EU LIQ1" sheetId="68" r:id="rId4"/>
    <sheet name="EU LIQB" sheetId="69" r:id="rId5"/>
    <sheet name="EU CR8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49" l="1"/>
  <c r="F6" i="49"/>
  <c r="F10" i="49"/>
  <c r="F15" i="49" l="1"/>
  <c r="F31" i="49" l="1"/>
  <c r="F29" i="49"/>
  <c r="F27" i="49" s="1"/>
  <c r="F24" i="49"/>
  <c r="F23" i="49" s="1"/>
  <c r="F12" i="49"/>
  <c r="F11" i="49" s="1"/>
  <c r="F7" i="49"/>
  <c r="F32" i="49" l="1"/>
</calcChain>
</file>

<file path=xl/sharedStrings.xml><?xml version="1.0" encoding="utf-8"?>
<sst xmlns="http://schemas.openxmlformats.org/spreadsheetml/2006/main" count="241" uniqueCount="216">
  <si>
    <t>Sydbank Group</t>
  </si>
  <si>
    <t>References on Pillar 3 disclosures</t>
  </si>
  <si>
    <t xml:space="preserve"> </t>
  </si>
  <si>
    <t>Total</t>
  </si>
  <si>
    <t>Credit risk (excluding CCR)</t>
  </si>
  <si>
    <t>Settlement risk</t>
  </si>
  <si>
    <t>Large exposures</t>
  </si>
  <si>
    <t>Operational risk</t>
  </si>
  <si>
    <t>Of which the standardised approach</t>
  </si>
  <si>
    <t>Of which internal model method (IMM)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</si>
  <si>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</si>
  <si>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</si>
  <si>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</si>
  <si>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</si>
  <si>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</si>
  <si>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</si>
  <si>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Number of data points used in the calculation of averages</t>
  </si>
  <si>
    <t>HIGH-QUALITY LIQUID ASSETS</t>
  </si>
  <si>
    <t>1</t>
  </si>
  <si>
    <t>Total high-quality liquid assets (HQLA)</t>
  </si>
  <si>
    <t>CASH - OUTFLOWS</t>
  </si>
  <si>
    <t>2</t>
  </si>
  <si>
    <t>Retail deposits and deposits from small business customers, of which:</t>
  </si>
  <si>
    <t>3</t>
  </si>
  <si>
    <t xml:space="preserve">     Stable deposits</t>
  </si>
  <si>
    <t>4</t>
  </si>
  <si>
    <t xml:space="preserve">     Less stable deposits</t>
  </si>
  <si>
    <t>5</t>
  </si>
  <si>
    <t>Unsecured wholesale funding</t>
  </si>
  <si>
    <t>6</t>
  </si>
  <si>
    <t xml:space="preserve">     Operational deposits (all counterparties) and deposits in networks of cooperative banks</t>
  </si>
  <si>
    <t>7</t>
  </si>
  <si>
    <t xml:space="preserve">     Non-operational deposits (all counterparties)</t>
  </si>
  <si>
    <t>8</t>
  </si>
  <si>
    <t xml:space="preserve">     Unsecured debt</t>
  </si>
  <si>
    <t>9</t>
  </si>
  <si>
    <t>Secured wholesale funding</t>
  </si>
  <si>
    <t>10</t>
  </si>
  <si>
    <t>Additional requirements</t>
  </si>
  <si>
    <t>11</t>
  </si>
  <si>
    <t xml:space="preserve">     Outflows related to derivative exposures and other collateral requirements</t>
  </si>
  <si>
    <t>12</t>
  </si>
  <si>
    <t xml:space="preserve">     Outflows  related to loss of funding on debt products</t>
  </si>
  <si>
    <t>13</t>
  </si>
  <si>
    <t xml:space="preserve">     Credit and liquidity facilities</t>
  </si>
  <si>
    <t>14</t>
  </si>
  <si>
    <t>Other contractual funding obligations</t>
  </si>
  <si>
    <t>15</t>
  </si>
  <si>
    <t>Other contingent funding obligations</t>
  </si>
  <si>
    <t>16</t>
  </si>
  <si>
    <t>TOTAL CASH OUTFLOWS</t>
  </si>
  <si>
    <t>CASH - INFLOWS</t>
  </si>
  <si>
    <t>17</t>
  </si>
  <si>
    <t>Secured lending (e.g. reverse repos)</t>
  </si>
  <si>
    <t>18</t>
  </si>
  <si>
    <t>Inflows from fully performing exposures</t>
  </si>
  <si>
    <t>19</t>
  </si>
  <si>
    <t>Other cash inflows</t>
  </si>
  <si>
    <t>20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</si>
  <si>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</si>
  <si>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</si>
  <si>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</si>
  <si>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</si>
  <si>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</si>
  <si>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</si>
  <si>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</si>
  <si>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>21</t>
  </si>
  <si>
    <t>LIQUIDITY BUFFER</t>
  </si>
  <si>
    <t>22</t>
  </si>
  <si>
    <t>TOTAL NET CASH OUTFLOWS</t>
  </si>
  <si>
    <t>23</t>
  </si>
  <si>
    <t>LIQUIDITY COVERAGE RATIO (%)</t>
  </si>
  <si>
    <t>Derivative exposures and potential collateral calls</t>
  </si>
  <si>
    <t>Currency mismatch in the LCR</t>
  </si>
  <si>
    <t>Other items in the LCR calculation that are not captured in the LCR disclosure template but that the institution considers relevant for its liquidity profile</t>
  </si>
  <si>
    <t>-</t>
  </si>
  <si>
    <t>Leverage ratio</t>
  </si>
  <si>
    <t>Quarter ending</t>
  </si>
  <si>
    <t>Consolidated  DKK millions</t>
  </si>
  <si>
    <t>Total risk exposure amount</t>
  </si>
  <si>
    <t>EU OV1</t>
  </si>
  <si>
    <t>EU OV1 - Overview of total risk exposure amounts</t>
  </si>
  <si>
    <t>Total risk exposure amounts (TREA)</t>
  </si>
  <si>
    <t>Total own funds requirements</t>
  </si>
  <si>
    <t>Of which the foundation IRB (F-IRB) approach</t>
  </si>
  <si>
    <t>Of which the advanced IRB (A-IRB) approach</t>
  </si>
  <si>
    <t>Of whick slotting approach</t>
  </si>
  <si>
    <t>Of which equities under the simple riskweighted approach</t>
  </si>
  <si>
    <t>EU 4a</t>
  </si>
  <si>
    <t>Counterparty credit risk - CCR</t>
  </si>
  <si>
    <t>Of whick exposures to a CCP</t>
  </si>
  <si>
    <t>Of which credit value adjustment (CVA)</t>
  </si>
  <si>
    <t>Of which other CCR</t>
  </si>
  <si>
    <t>EU 8a</t>
  </si>
  <si>
    <t>EU 8b</t>
  </si>
  <si>
    <t>EU 19a</t>
  </si>
  <si>
    <t>Securitisation exposures in the non-trading book (after the cap)</t>
  </si>
  <si>
    <t>Of which SEC-IRBA approach</t>
  </si>
  <si>
    <t>Of which SEC-ERBA (including IAA)</t>
  </si>
  <si>
    <t>Og which SEC_SA approach</t>
  </si>
  <si>
    <t>Of which 1250% / deduction</t>
  </si>
  <si>
    <t>Position, foreign exchange and commodities risiks (Market risk)</t>
  </si>
  <si>
    <t>EU 22a</t>
  </si>
  <si>
    <t>EU 23a</t>
  </si>
  <si>
    <t>EU 23b</t>
  </si>
  <si>
    <t>EU 23c</t>
  </si>
  <si>
    <t>EU KM1 - Key metrics template</t>
  </si>
  <si>
    <t>EU KM1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</si>
  <si>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</si>
  <si>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</si>
  <si>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</si>
  <si>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</si>
  <si>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</si>
  <si>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</si>
  <si>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</si>
  <si>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</si>
  <si>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</si>
  <si>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</si>
  <si>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 xml:space="preserve">Additional own funds requirements to address risks other than the risk of excessive leverage (%) </t>
  </si>
  <si>
    <t xml:space="preserve">     of which: to be made up of CET1 capital (percentage points)</t>
  </si>
  <si>
    <t xml:space="preserve">     of which: to be made up of Tier 1 capital (percentage points)</t>
  </si>
  <si>
    <t>Total SREP own funds requirements (%)</t>
  </si>
  <si>
    <t>Combined buffer and overall capital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</si>
  <si>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</si>
  <si>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</si>
  <si>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</si>
  <si>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</si>
  <si>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</si>
  <si>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Other Systemically Important Institution buffer (%)</t>
  </si>
  <si>
    <t>Combined buffer requirement (%)</t>
  </si>
  <si>
    <t>Overall capital requirements (%)</t>
  </si>
  <si>
    <t>CET1 available after meeting the total SREP own funds requirements (%)</t>
  </si>
  <si>
    <t>Total exposure measure</t>
  </si>
  <si>
    <t>Leverage ratio (%)</t>
  </si>
  <si>
    <t>Additional own funds requirements to address the risk of excessive leverage (as a percentage of total exposure measure)</t>
  </si>
  <si>
    <t xml:space="preserve">Additional own funds requirements to address the risk of excessive leverage (%) </t>
  </si>
  <si>
    <t>Total SREP leverage ratio requirements (%)</t>
  </si>
  <si>
    <t>Leverage ratio buffer and overall leverage ratio requirement (as a percentage of total exposure measure)</t>
  </si>
  <si>
    <t>Leverage ratio buffer requirement (%)</t>
  </si>
  <si>
    <t>Overall leverage ratio requirement (%)</t>
  </si>
  <si>
    <t>Liquidity Coverage Ratio</t>
  </si>
  <si>
    <t>Total high-quality liquid assets (HQLA) (Weighted value -average)</t>
  </si>
  <si>
    <t xml:space="preserve">Cash outflows - Total weighted value 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</si>
  <si>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</si>
  <si>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</si>
  <si>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</si>
  <si>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</si>
  <si>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</si>
  <si>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</si>
  <si>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</si>
  <si>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</si>
  <si>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</si>
  <si>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</si>
  <si>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</si>
  <si>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</si>
  <si>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</si>
  <si>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</si>
  <si>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</si>
  <si>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</si>
  <si>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</si>
  <si>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</si>
  <si>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</si>
  <si>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16a</t>
  </si>
  <si>
    <t>EU 16b</t>
  </si>
  <si>
    <t>Annex I - Disclosure of key metrics and overview of risk-weighted exposure amounts</t>
  </si>
  <si>
    <t>Annex XIII - Disclosure of liquidity requirements</t>
  </si>
  <si>
    <t>EU LIQ1 - Quantitative information of LCR</t>
  </si>
  <si>
    <t xml:space="preserve"> EU LIQB  on qualitative information on LCR, which complements template EU LIQ1.</t>
  </si>
  <si>
    <t>a</t>
  </si>
  <si>
    <t>b</t>
  </si>
  <si>
    <t>c</t>
  </si>
  <si>
    <t>d</t>
  </si>
  <si>
    <t>e</t>
  </si>
  <si>
    <t>f</t>
  </si>
  <si>
    <t>g</t>
  </si>
  <si>
    <t>Explanations on the main drivers of LCR results and the evolution of the contribution of inputs to the LCR’s calculation over time</t>
  </si>
  <si>
    <t>Explanations on the changes in the LCR over time</t>
  </si>
  <si>
    <t>Explanations on the actual concentration of funding sources</t>
  </si>
  <si>
    <t>High-level description of the composition of the institution`s liquidity buffer.</t>
  </si>
  <si>
    <t>Annex XXI - Disclosure of the use of the IRB approach to credit risk</t>
  </si>
  <si>
    <t>EU CR8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</si>
  <si>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</si>
  <si>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</si>
  <si>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</si>
  <si>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</si>
  <si>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</si>
  <si>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</si>
  <si>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</si>
  <si>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</si>
  <si>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</si>
  <si>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Risk weighted exposure amount</t>
  </si>
  <si>
    <t>Total unweighted value (average)</t>
  </si>
  <si>
    <t>Total weighted value (average)</t>
  </si>
  <si>
    <t>EU 19b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</si>
  <si>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</si>
  <si>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</si>
  <si>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EU LIQ1</t>
  </si>
  <si>
    <t>EU LIQB</t>
  </si>
  <si>
    <t>The Group has a diversified funding base with the main funding source being retail deposits.</t>
  </si>
  <si>
    <t>The impact of an adverse market scenario is calculated using the Historical Look Back Approach (HLBA).</t>
  </si>
  <si>
    <t>Sydbank complies with the requirements set forth by the Danish FSA to have a minimum LCR of 100% for Euro.</t>
  </si>
  <si>
    <t>Additional Pillar 3 disclosure</t>
  </si>
  <si>
    <t>Note - Risk management Liquidity risk section</t>
  </si>
  <si>
    <t>Template EU OV1 – Overview of total risk exposure amounts</t>
  </si>
  <si>
    <t>Template EU KM1 – Key metrics template</t>
  </si>
  <si>
    <t>Template EU LIQ1 - Quantitative information of LCR</t>
  </si>
  <si>
    <t>Table EU LIQB  on qualitative information on LCR, which complements template EU LIQ1</t>
  </si>
  <si>
    <t xml:space="preserve">Template EU CR8 –  RWEA flow statements of credit risk exposures under the IRB approach </t>
  </si>
  <si>
    <t>31 December 2022</t>
  </si>
  <si>
    <t>30 September 2022</t>
  </si>
  <si>
    <t>31 March 2023</t>
  </si>
  <si>
    <t xml:space="preserve">At 30 September 2023 (DKK million) </t>
  </si>
  <si>
    <t>30. September 2023</t>
  </si>
  <si>
    <t>30. June 2023</t>
  </si>
  <si>
    <t>30 September 2023</t>
  </si>
  <si>
    <t>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</si>
</sst>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\ #,##0_ ;\ \-#,##0_ ;\ &quot;-&quot;??_ ;_ @_ "/>
    <numFmt numFmtId="167" formatCode="_(* #,##0.00_);_(* \(#,##0.00\);_(* &quot;-&quot;??_);_(@_)"/>
    <numFmt numFmtId="168" formatCode="0.0%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4"/>
      <color theme="0"/>
      <name val="HelveticaNeueLT Pro 55 Roman"/>
      <family val="2"/>
    </font>
    <font>
      <sz val="9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14"/>
      <color theme="1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eticaNeueLT Pro 55 Roman"/>
      <family val="2"/>
    </font>
    <font>
      <b/>
      <i/>
      <sz val="9"/>
      <color theme="1"/>
      <name val="HelveticaNeueLT Pro 55 Roman"/>
      <family val="2"/>
    </font>
    <font>
      <sz val="10"/>
      <color theme="1"/>
      <name val="HelveticaNeueLT Pro 55 Roman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theme="1"/>
      <name val="HelveticaNeueLT Pro 55 Roman"/>
      <family val="2"/>
    </font>
    <font>
      <sz val="11"/>
      <color theme="0"/>
      <name val="HelveticaNeueLT Pro 55 Roman"/>
      <family val="2"/>
    </font>
    <font>
      <b/>
      <sz val="11"/>
      <name val="HelveticaNeueLT Pro 55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6" borderId="9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7" borderId="7" applyNumberFormat="0" applyFont="0" applyBorder="0">
      <alignment horizontal="center" vertical="center"/>
    </xf>
    <xf numFmtId="3" fontId="3" fillId="8" borderId="7" applyFont="0">
      <alignment horizontal="right" vertical="center"/>
      <protection locked="0"/>
    </xf>
    <xf numFmtId="0" fontId="3" fillId="0" borderId="0">
      <alignment vertical="center"/>
    </xf>
    <xf numFmtId="0" fontId="25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" fontId="11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/>
    <xf numFmtId="1" fontId="11" fillId="2" borderId="0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left" vertical="top" wrapText="1"/>
    </xf>
    <xf numFmtId="1" fontId="11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" fontId="11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4" fillId="2" borderId="0" xfId="0" applyFont="1" applyFill="1" applyBorder="1"/>
    <xf numFmtId="165" fontId="14" fillId="2" borderId="0" xfId="1" applyNumberFormat="1" applyFont="1" applyFill="1" applyBorder="1"/>
    <xf numFmtId="165" fontId="14" fillId="2" borderId="0" xfId="1" applyNumberFormat="1" applyFont="1" applyFill="1" applyBorder="1" applyAlignment="1">
      <alignment horizontal="right" vertical="top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165" fontId="15" fillId="2" borderId="0" xfId="1" applyNumberFormat="1" applyFont="1" applyFill="1" applyBorder="1"/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5" fontId="14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15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top" wrapText="1"/>
    </xf>
    <xf numFmtId="0" fontId="18" fillId="0" borderId="0" xfId="4"/>
    <xf numFmtId="0" fontId="14" fillId="5" borderId="0" xfId="4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65" fontId="14" fillId="2" borderId="0" xfId="1" applyNumberFormat="1" applyFont="1" applyFill="1" applyBorder="1" applyAlignment="1">
      <alignment horizontal="left"/>
    </xf>
    <xf numFmtId="0" fontId="21" fillId="2" borderId="0" xfId="0" applyFont="1" applyFill="1" applyBorder="1"/>
    <xf numFmtId="3" fontId="15" fillId="2" borderId="0" xfId="4" applyNumberFormat="1" applyFont="1" applyFill="1" applyBorder="1" applyAlignment="1">
      <alignment horizontal="right" vertical="center"/>
    </xf>
    <xf numFmtId="166" fontId="15" fillId="0" borderId="0" xfId="4" applyNumberFormat="1" applyFont="1" applyFill="1" applyBorder="1" applyAlignment="1">
      <alignment horizontal="right" vertical="center"/>
    </xf>
    <xf numFmtId="3" fontId="14" fillId="2" borderId="0" xfId="4" applyNumberFormat="1" applyFont="1" applyFill="1" applyBorder="1" applyAlignment="1">
      <alignment horizontal="right" vertical="center"/>
    </xf>
    <xf numFmtId="166" fontId="14" fillId="0" borderId="0" xfId="4" applyNumberFormat="1" applyFont="1" applyFill="1" applyBorder="1" applyAlignment="1">
      <alignment horizontal="right" vertical="center"/>
    </xf>
    <xf numFmtId="3" fontId="14" fillId="5" borderId="0" xfId="4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3" fontId="14" fillId="5" borderId="2" xfId="4" applyNumberFormat="1" applyFont="1" applyFill="1" applyBorder="1" applyAlignment="1">
      <alignment horizontal="right" vertical="center"/>
    </xf>
    <xf numFmtId="9" fontId="14" fillId="0" borderId="2" xfId="2" applyFont="1" applyFill="1" applyBorder="1" applyAlignment="1">
      <alignment horizontal="right" wrapText="1"/>
    </xf>
    <xf numFmtId="3" fontId="16" fillId="2" borderId="0" xfId="4" applyNumberFormat="1" applyFont="1" applyFill="1" applyBorder="1" applyAlignment="1">
      <alignment horizontal="right" vertical="center"/>
    </xf>
    <xf numFmtId="166" fontId="16" fillId="0" borderId="0" xfId="4" applyNumberFormat="1" applyFont="1" applyFill="1" applyBorder="1" applyAlignment="1">
      <alignment horizontal="right" vertical="center"/>
    </xf>
    <xf numFmtId="0" fontId="22" fillId="0" borderId="0" xfId="4" applyFont="1"/>
    <xf numFmtId="0" fontId="23" fillId="0" borderId="0" xfId="0" applyFont="1"/>
    <xf numFmtId="166" fontId="20" fillId="0" borderId="0" xfId="4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left" vertical="center"/>
    </xf>
    <xf numFmtId="0" fontId="15" fillId="0" borderId="0" xfId="4" applyFont="1" applyFill="1" applyBorder="1" applyAlignment="1">
      <alignment wrapText="1"/>
    </xf>
    <xf numFmtId="0" fontId="16" fillId="0" borderId="0" xfId="4" applyFont="1" applyFill="1" applyBorder="1" applyAlignment="1">
      <alignment wrapText="1"/>
    </xf>
    <xf numFmtId="0" fontId="15" fillId="0" borderId="2" xfId="4" applyFont="1" applyFill="1" applyBorder="1" applyAlignment="1">
      <alignment wrapText="1"/>
    </xf>
    <xf numFmtId="0" fontId="14" fillId="0" borderId="11" xfId="4" applyFont="1" applyBorder="1" applyAlignment="1">
      <alignment vertical="center" wrapText="1"/>
    </xf>
    <xf numFmtId="0" fontId="14" fillId="0" borderId="4" xfId="4" applyFont="1" applyBorder="1" applyAlignment="1">
      <alignment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5" xfId="4" applyFont="1" applyBorder="1" applyAlignment="1">
      <alignment vertical="center" wrapText="1"/>
    </xf>
    <xf numFmtId="0" fontId="14" fillId="0" borderId="0" xfId="4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 wrapText="1"/>
    </xf>
    <xf numFmtId="0" fontId="14" fillId="0" borderId="0" xfId="4" applyFont="1" applyFill="1" applyBorder="1" applyAlignment="1">
      <alignment wrapText="1"/>
    </xf>
    <xf numFmtId="0" fontId="15" fillId="0" borderId="0" xfId="4" applyFont="1" applyFill="1" applyBorder="1" applyAlignment="1"/>
    <xf numFmtId="0" fontId="14" fillId="2" borderId="1" xfId="0" applyFont="1" applyFill="1" applyBorder="1" applyAlignment="1">
      <alignment horizontal="center"/>
    </xf>
    <xf numFmtId="165" fontId="14" fillId="2" borderId="4" xfId="1" applyNumberFormat="1" applyFont="1" applyFill="1" applyBorder="1" applyAlignment="1">
      <alignment horizontal="right" vertical="top" wrapText="1"/>
    </xf>
    <xf numFmtId="165" fontId="15" fillId="2" borderId="4" xfId="1" applyNumberFormat="1" applyFont="1" applyFill="1" applyBorder="1" applyAlignment="1">
      <alignment horizontal="right" vertical="top" wrapText="1"/>
    </xf>
    <xf numFmtId="0" fontId="10" fillId="0" borderId="11" xfId="11" applyFont="1" applyBorder="1" applyAlignment="1">
      <alignment horizontal="left" vertical="center" wrapText="1"/>
    </xf>
    <xf numFmtId="0" fontId="10" fillId="0" borderId="11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/>
    </xf>
    <xf numFmtId="168" fontId="14" fillId="2" borderId="1" xfId="2" applyNumberFormat="1" applyFont="1" applyFill="1" applyBorder="1" applyAlignment="1">
      <alignment horizontal="right" vertical="top" wrapText="1"/>
    </xf>
    <xf numFmtId="9" fontId="14" fillId="4" borderId="0" xfId="2" applyFont="1" applyFill="1" applyBorder="1" applyAlignment="1">
      <alignment horizontal="left" vertical="top" wrapText="1"/>
    </xf>
    <xf numFmtId="168" fontId="14" fillId="2" borderId="0" xfId="2" applyNumberFormat="1" applyFont="1" applyFill="1" applyBorder="1" applyAlignment="1">
      <alignment horizontal="right" vertical="top" wrapText="1"/>
    </xf>
    <xf numFmtId="168" fontId="14" fillId="4" borderId="0" xfId="2" applyNumberFormat="1" applyFont="1" applyFill="1" applyBorder="1" applyAlignment="1">
      <alignment horizontal="left" vertical="top" wrapText="1"/>
    </xf>
    <xf numFmtId="0" fontId="26" fillId="2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vertical="center"/>
    </xf>
    <xf numFmtId="0" fontId="2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28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4" fillId="2" borderId="1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15" fillId="2" borderId="0" xfId="1" applyNumberFormat="1" applyFont="1" applyFill="1" applyBorder="1" applyAlignment="1">
      <alignment horizontal="right" vertical="top" wrapText="1"/>
    </xf>
    <xf numFmtId="165" fontId="15" fillId="2" borderId="6" xfId="1" applyNumberFormat="1" applyFont="1" applyFill="1" applyBorder="1" applyAlignment="1">
      <alignment horizontal="right" vertical="top" wrapText="1"/>
    </xf>
    <xf numFmtId="165" fontId="15" fillId="2" borderId="5" xfId="1" applyNumberFormat="1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left" vertical="center"/>
    </xf>
    <xf numFmtId="168" fontId="14" fillId="2" borderId="1" xfId="2" applyNumberFormat="1" applyFont="1" applyFill="1" applyBorder="1" applyAlignment="1">
      <alignment horizontal="right"/>
    </xf>
    <xf numFmtId="9" fontId="14" fillId="2" borderId="1" xfId="2" applyFont="1" applyFill="1" applyBorder="1"/>
    <xf numFmtId="0" fontId="15" fillId="2" borderId="0" xfId="0" applyFont="1" applyFill="1" applyAlignment="1">
      <alignment wrapText="1"/>
    </xf>
    <xf numFmtId="9" fontId="14" fillId="2" borderId="0" xfId="2" applyFont="1" applyFill="1"/>
    <xf numFmtId="0" fontId="15" fillId="2" borderId="0" xfId="0" applyFont="1" applyFill="1"/>
    <xf numFmtId="14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>
      <alignment horizontal="left"/>
    </xf>
    <xf numFmtId="165" fontId="15" fillId="2" borderId="5" xfId="0" applyNumberFormat="1" applyFont="1" applyFill="1" applyBorder="1"/>
    <xf numFmtId="49" fontId="8" fillId="3" borderId="0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5" fontId="4" fillId="3" borderId="0" xfId="1" quotePrefix="1" applyNumberFormat="1" applyFont="1" applyFill="1" applyAlignment="1">
      <alignment horizontal="center" vertical="center" wrapText="1"/>
    </xf>
  </cellXfs>
  <cellStyles count="14">
    <cellStyle name="=C:\WINNT35\SYSTEM32\COMMAND.COM" xfId="8" xr:uid="{00000000-0005-0000-0000-000000000000}"/>
    <cellStyle name="Comma 10" xfId="6" xr:uid="{00000000-0005-0000-0000-000001000000}"/>
    <cellStyle name="greyed" xfId="9" xr:uid="{00000000-0005-0000-0000-000002000000}"/>
    <cellStyle name="Heading 1 2" xfId="7" xr:uid="{00000000-0005-0000-0000-000003000000}"/>
    <cellStyle name="Heading 2 2" xfId="12" xr:uid="{00000000-0005-0000-0000-000004000000}"/>
    <cellStyle name="Komma" xfId="1" builtinId="3"/>
    <cellStyle name="Normal" xfId="0" builtinId="0"/>
    <cellStyle name="Normal 2" xfId="4" xr:uid="{00000000-0005-0000-0000-000008000000}"/>
    <cellStyle name="Normal 2 2" xfId="11" xr:uid="{00000000-0005-0000-0000-000009000000}"/>
    <cellStyle name="Normal 2 2 2 2" xfId="3" xr:uid="{00000000-0005-0000-0000-00000A000000}"/>
    <cellStyle name="Normal 2 3" xfId="13" xr:uid="{3C544144-A18A-40BF-97AD-E178FD66CCAE}"/>
    <cellStyle name="optionalExposure" xfId="10" xr:uid="{00000000-0005-0000-0000-00000B000000}"/>
    <cellStyle name="Procent" xfId="2" builtinId="5"/>
    <cellStyle name="Procent 2" xfId="5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E8438-CE5B-4969-ABA4-2E97C6245946}"/>
            </a:ext>
          </a:extLst>
        </xdr:cNvPr>
        <xdr:cNvSpPr/>
      </xdr:nvSpPr>
      <xdr:spPr>
        <a:xfrm>
          <a:off x="9620250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2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B55D8-2B4A-470B-BD96-99E67EE4AC64}"/>
            </a:ext>
          </a:extLst>
        </xdr:cNvPr>
        <xdr:cNvSpPr/>
      </xdr:nvSpPr>
      <xdr:spPr>
        <a:xfrm>
          <a:off x="17687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2</xdr:row>
      <xdr:rowOff>9525</xdr:rowOff>
    </xdr:from>
    <xdr:to>
      <xdr:col>12</xdr:col>
      <xdr:colOff>600075</xdr:colOff>
      <xdr:row>6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BB51F-AD6B-41ED-AC37-892005463748}"/>
            </a:ext>
          </a:extLst>
        </xdr:cNvPr>
        <xdr:cNvSpPr/>
      </xdr:nvSpPr>
      <xdr:spPr>
        <a:xfrm>
          <a:off x="14592300" y="885825"/>
          <a:ext cx="857250" cy="8763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5</xdr:col>
      <xdr:colOff>857250</xdr:colOff>
      <xdr:row>4</xdr:row>
      <xdr:rowOff>228600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4400C-DD73-4509-95E1-0407A8591DA5}"/>
            </a:ext>
          </a:extLst>
        </xdr:cNvPr>
        <xdr:cNvSpPr/>
      </xdr:nvSpPr>
      <xdr:spPr>
        <a:xfrm>
          <a:off x="10487025" y="885825"/>
          <a:ext cx="857250" cy="6953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2:E23"/>
  <sheetViews>
    <sheetView tabSelected="1" zoomScale="80" zoomScaleNormal="80" workbookViewId="0">
      <selection activeCell="F11" sqref="F11"/>
    </sheetView>
  </sheetViews>
  <sheetFormatPr defaultColWidth="9.140625" defaultRowHeight="14.25" x14ac:dyDescent="0.2"/>
  <cols>
    <col min="1" max="1" width="4.28515625" style="81" customWidth="1"/>
    <col min="2" max="2" width="133.28515625" style="81" customWidth="1"/>
    <col min="3" max="3" width="24" style="85" customWidth="1"/>
    <col min="4" max="16384" width="9.140625" style="81"/>
  </cols>
  <sheetData>
    <row r="2" spans="2:5" x14ac:dyDescent="0.2">
      <c r="B2" s="82" t="s">
        <v>1</v>
      </c>
      <c r="C2" s="112" t="s">
        <v>201</v>
      </c>
    </row>
    <row r="3" spans="2:5" x14ac:dyDescent="0.2">
      <c r="B3" s="82"/>
      <c r="C3" s="112"/>
    </row>
    <row r="4" spans="2:5" ht="21" customHeight="1" x14ac:dyDescent="0.2">
      <c r="B4" s="83" t="s">
        <v>0</v>
      </c>
      <c r="C4" s="112"/>
    </row>
    <row r="5" spans="2:5" x14ac:dyDescent="0.2">
      <c r="B5" s="84"/>
      <c r="E5" s="81" t="s">
        <v>2</v>
      </c>
    </row>
    <row r="6" spans="2:5" x14ac:dyDescent="0.2">
      <c r="B6" s="86"/>
    </row>
    <row r="7" spans="2:5" x14ac:dyDescent="0.2">
      <c r="B7" s="87" t="s">
        <v>164</v>
      </c>
    </row>
    <row r="8" spans="2:5" x14ac:dyDescent="0.2">
      <c r="B8" s="84"/>
    </row>
    <row r="9" spans="2:5" x14ac:dyDescent="0.2">
      <c r="B9" s="3" t="s">
        <v>203</v>
      </c>
      <c r="C9" s="85" t="s">
        <v>80</v>
      </c>
    </row>
    <row r="10" spans="2:5" x14ac:dyDescent="0.2">
      <c r="B10" s="3" t="s">
        <v>204</v>
      </c>
      <c r="C10" s="85" t="s">
        <v>107</v>
      </c>
    </row>
    <row r="11" spans="2:5" x14ac:dyDescent="0.2">
      <c r="B11" s="4"/>
      <c r="C11" s="88"/>
    </row>
    <row r="12" spans="2:5" x14ac:dyDescent="0.2">
      <c r="B12" s="3"/>
      <c r="C12" s="89"/>
    </row>
    <row r="13" spans="2:5" x14ac:dyDescent="0.2">
      <c r="B13" s="87" t="s">
        <v>165</v>
      </c>
    </row>
    <row r="14" spans="2:5" x14ac:dyDescent="0.2">
      <c r="B14" s="87"/>
    </row>
    <row r="15" spans="2:5" x14ac:dyDescent="0.2">
      <c r="B15" s="3" t="s">
        <v>205</v>
      </c>
      <c r="C15" s="85" t="s">
        <v>196</v>
      </c>
    </row>
    <row r="16" spans="2:5" x14ac:dyDescent="0.2">
      <c r="B16" s="3" t="s">
        <v>206</v>
      </c>
      <c r="C16" s="85" t="s">
        <v>197</v>
      </c>
    </row>
    <row r="17" spans="2:3" x14ac:dyDescent="0.2">
      <c r="B17" s="4"/>
      <c r="C17" s="88"/>
    </row>
    <row r="18" spans="2:3" x14ac:dyDescent="0.2">
      <c r="B18" s="3"/>
    </row>
    <row r="19" spans="2:3" x14ac:dyDescent="0.2">
      <c r="B19" s="87" t="s">
        <v>179</v>
      </c>
      <c r="C19" s="89"/>
    </row>
    <row r="20" spans="2:3" x14ac:dyDescent="0.2">
      <c r="B20" s="3"/>
      <c r="C20" s="89"/>
    </row>
    <row r="21" spans="2:3" x14ac:dyDescent="0.2">
      <c r="B21" s="3" t="s">
        <v>207</v>
      </c>
      <c r="C21" s="85" t="s">
        <v>180</v>
      </c>
    </row>
    <row r="22" spans="2:3" x14ac:dyDescent="0.2">
      <c r="B22" s="4"/>
      <c r="C22" s="88"/>
    </row>
    <row r="23" spans="2:3" ht="12.75" customHeight="1" x14ac:dyDescent="0.2"/>
  </sheetData>
  <mergeCells count="1">
    <mergeCell ref="C2:C4"/>
  </mergeCells>
  <hyperlinks>
    <hyperlink ref="C9" location="'EU OV1'!A1" display="EU OV1" xr:uid="{FBD75644-FCDE-4895-B446-4D9E94920360}"/>
    <hyperlink ref="C10" location="'EU KM1'!A1" display="EU OV1" xr:uid="{5C9165A0-F669-487A-8A29-63F1B3EA5C2B}"/>
    <hyperlink ref="C21" location="'EU CR8'!A1" display="EU CR8" xr:uid="{6A3850DB-8877-442C-9971-23D021BDEBA0}"/>
    <hyperlink ref="C15" location="'EU LIQ1'!A1" display="EU LIQ1" xr:uid="{CDBA342C-304D-4423-A348-93F37216614F}"/>
    <hyperlink ref="C16" location="'EU LIQB'!A1" display="EU LIQB" xr:uid="{DA4E43BA-6823-4D9A-861C-E6BE5FA8A1C2}"/>
  </hyperlink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5287-9B6D-4088-A2AE-5A0CD7A86E5E}">
  <sheetPr codeName="Ark2"/>
  <dimension ref="B1:I32"/>
  <sheetViews>
    <sheetView workbookViewId="0">
      <selection activeCell="B5" sqref="B5"/>
    </sheetView>
  </sheetViews>
  <sheetFormatPr defaultColWidth="9.140625" defaultRowHeight="12.75" x14ac:dyDescent="0.2"/>
  <cols>
    <col min="1" max="1" width="3.7109375" style="1" customWidth="1"/>
    <col min="2" max="2" width="6.7109375" style="1" customWidth="1"/>
    <col min="3" max="3" width="64.85546875" style="1" bestFit="1" customWidth="1"/>
    <col min="4" max="4" width="17.85546875" style="1" customWidth="1"/>
    <col min="5" max="5" width="19.28515625" style="1" customWidth="1"/>
    <col min="6" max="6" width="19.5703125" style="1" customWidth="1"/>
    <col min="7" max="7" width="15" style="1" customWidth="1"/>
    <col min="8" max="16384" width="9.140625" style="1"/>
  </cols>
  <sheetData>
    <row r="1" spans="2:9" ht="21" customHeight="1" x14ac:dyDescent="0.2"/>
    <row r="2" spans="2:9" ht="48" customHeight="1" x14ac:dyDescent="0.2">
      <c r="B2" s="113" t="s">
        <v>81</v>
      </c>
      <c r="C2" s="113"/>
      <c r="D2" s="113"/>
      <c r="E2" s="18"/>
      <c r="F2" s="18"/>
    </row>
    <row r="3" spans="2:9" ht="27" customHeight="1" x14ac:dyDescent="0.2">
      <c r="B3" s="114" t="s">
        <v>211</v>
      </c>
      <c r="C3" s="114"/>
      <c r="D3" s="115" t="s">
        <v>82</v>
      </c>
      <c r="E3" s="115"/>
      <c r="F3" s="95" t="s">
        <v>83</v>
      </c>
      <c r="I3" s="1" t="s">
        <v>2</v>
      </c>
    </row>
    <row r="4" spans="2:9" ht="22.5" customHeight="1" x14ac:dyDescent="0.2">
      <c r="B4" s="114"/>
      <c r="C4" s="114"/>
      <c r="D4" s="111" t="s">
        <v>212</v>
      </c>
      <c r="E4" s="111" t="s">
        <v>213</v>
      </c>
      <c r="F4" s="111" t="s">
        <v>212</v>
      </c>
    </row>
    <row r="5" spans="2:9" x14ac:dyDescent="0.2">
      <c r="B5" s="12">
        <v>1</v>
      </c>
      <c r="C5" s="5" t="s">
        <v>4</v>
      </c>
      <c r="D5" s="96">
        <v>43322</v>
      </c>
      <c r="E5" s="96">
        <v>43403</v>
      </c>
      <c r="F5" s="96">
        <f>D5*0.08</f>
        <v>3465.76</v>
      </c>
    </row>
    <row r="6" spans="2:9" x14ac:dyDescent="0.2">
      <c r="B6" s="12">
        <v>2</v>
      </c>
      <c r="C6" s="93" t="s">
        <v>8</v>
      </c>
      <c r="D6" s="23">
        <v>4566</v>
      </c>
      <c r="E6" s="23">
        <v>4384</v>
      </c>
      <c r="F6" s="23">
        <f>+D6*0.08</f>
        <v>365.28000000000003</v>
      </c>
    </row>
    <row r="7" spans="2:9" x14ac:dyDescent="0.2">
      <c r="B7" s="12">
        <v>3</v>
      </c>
      <c r="C7" s="93" t="s">
        <v>84</v>
      </c>
      <c r="D7" s="23"/>
      <c r="E7" s="23"/>
      <c r="F7" s="23">
        <f>+D7*0.08</f>
        <v>0</v>
      </c>
    </row>
    <row r="8" spans="2:9" x14ac:dyDescent="0.2">
      <c r="B8" s="12">
        <v>4</v>
      </c>
      <c r="C8" s="93" t="s">
        <v>86</v>
      </c>
      <c r="D8" s="23"/>
      <c r="E8" s="23"/>
      <c r="F8" s="23"/>
    </row>
    <row r="9" spans="2:9" ht="12.75" customHeight="1" x14ac:dyDescent="0.2">
      <c r="B9" s="12" t="s">
        <v>88</v>
      </c>
      <c r="C9" s="93" t="s">
        <v>87</v>
      </c>
      <c r="D9" s="23"/>
      <c r="E9" s="23"/>
      <c r="F9" s="23"/>
    </row>
    <row r="10" spans="2:9" x14ac:dyDescent="0.2">
      <c r="B10" s="12">
        <v>5</v>
      </c>
      <c r="C10" s="93" t="s">
        <v>85</v>
      </c>
      <c r="D10" s="23">
        <v>38756</v>
      </c>
      <c r="E10" s="23">
        <v>39019</v>
      </c>
      <c r="F10" s="23">
        <f>+D10*0.08</f>
        <v>3100.48</v>
      </c>
    </row>
    <row r="11" spans="2:9" x14ac:dyDescent="0.2">
      <c r="B11" s="16">
        <v>6</v>
      </c>
      <c r="C11" s="17" t="s">
        <v>89</v>
      </c>
      <c r="D11" s="97">
        <v>445</v>
      </c>
      <c r="E11" s="97">
        <v>461</v>
      </c>
      <c r="F11" s="97">
        <f>F12+F13+F14+F15+F16</f>
        <v>35.6</v>
      </c>
    </row>
    <row r="12" spans="2:9" x14ac:dyDescent="0.2">
      <c r="B12" s="12">
        <v>7</v>
      </c>
      <c r="C12" s="93" t="s">
        <v>8</v>
      </c>
      <c r="D12" s="23">
        <v>310</v>
      </c>
      <c r="E12" s="23">
        <v>318</v>
      </c>
      <c r="F12" s="23">
        <f>+D12*0.08</f>
        <v>24.8</v>
      </c>
      <c r="H12" s="1" t="s">
        <v>2</v>
      </c>
    </row>
    <row r="13" spans="2:9" x14ac:dyDescent="0.2">
      <c r="B13" s="12">
        <v>8</v>
      </c>
      <c r="C13" s="93" t="s">
        <v>9</v>
      </c>
      <c r="D13" s="23"/>
      <c r="E13" s="23"/>
      <c r="F13" s="23"/>
    </row>
    <row r="14" spans="2:9" x14ac:dyDescent="0.2">
      <c r="B14" s="12" t="s">
        <v>93</v>
      </c>
      <c r="C14" s="24" t="s">
        <v>90</v>
      </c>
      <c r="D14" s="23"/>
      <c r="E14" s="23"/>
      <c r="F14" s="23"/>
    </row>
    <row r="15" spans="2:9" x14ac:dyDescent="0.2">
      <c r="B15" s="12" t="s">
        <v>94</v>
      </c>
      <c r="C15" s="24" t="s">
        <v>91</v>
      </c>
      <c r="D15" s="23">
        <v>135</v>
      </c>
      <c r="E15" s="23">
        <v>143</v>
      </c>
      <c r="F15" s="23">
        <f>+D15*0.08</f>
        <v>10.8</v>
      </c>
    </row>
    <row r="16" spans="2:9" x14ac:dyDescent="0.2">
      <c r="B16" s="12">
        <v>9</v>
      </c>
      <c r="C16" s="93" t="s">
        <v>92</v>
      </c>
      <c r="D16" s="23"/>
      <c r="E16" s="23"/>
      <c r="F16" s="23"/>
    </row>
    <row r="17" spans="2:6" x14ac:dyDescent="0.2">
      <c r="B17" s="13">
        <v>15</v>
      </c>
      <c r="C17" s="6" t="s">
        <v>5</v>
      </c>
      <c r="D17" s="72"/>
      <c r="E17" s="72"/>
      <c r="F17" s="72"/>
    </row>
    <row r="18" spans="2:6" x14ac:dyDescent="0.2">
      <c r="B18" s="16">
        <v>16</v>
      </c>
      <c r="C18" s="17" t="s">
        <v>96</v>
      </c>
      <c r="D18" s="97"/>
      <c r="E18" s="97"/>
      <c r="F18" s="97"/>
    </row>
    <row r="19" spans="2:6" x14ac:dyDescent="0.2">
      <c r="B19" s="12">
        <v>17</v>
      </c>
      <c r="C19" s="93" t="s">
        <v>97</v>
      </c>
      <c r="D19" s="23"/>
      <c r="E19" s="23"/>
      <c r="F19" s="23"/>
    </row>
    <row r="20" spans="2:6" x14ac:dyDescent="0.2">
      <c r="B20" s="12">
        <v>18</v>
      </c>
      <c r="C20" s="93" t="s">
        <v>98</v>
      </c>
      <c r="D20" s="23"/>
      <c r="E20" s="23"/>
      <c r="F20" s="23"/>
    </row>
    <row r="21" spans="2:6" x14ac:dyDescent="0.2">
      <c r="B21" s="12">
        <v>19</v>
      </c>
      <c r="C21" s="93" t="s">
        <v>99</v>
      </c>
      <c r="D21" s="23"/>
      <c r="E21" s="23"/>
      <c r="F21" s="23"/>
    </row>
    <row r="22" spans="2:6" ht="12.75" customHeight="1" x14ac:dyDescent="0.2">
      <c r="B22" s="12" t="s">
        <v>95</v>
      </c>
      <c r="C22" s="93" t="s">
        <v>100</v>
      </c>
      <c r="D22" s="23"/>
      <c r="E22" s="23"/>
      <c r="F22" s="23"/>
    </row>
    <row r="23" spans="2:6" x14ac:dyDescent="0.2">
      <c r="B23" s="16">
        <v>20</v>
      </c>
      <c r="C23" s="17" t="s">
        <v>101</v>
      </c>
      <c r="D23" s="97">
        <v>5130</v>
      </c>
      <c r="E23" s="97">
        <v>5482</v>
      </c>
      <c r="F23" s="97">
        <f>+F24+F25</f>
        <v>410.40000000000003</v>
      </c>
    </row>
    <row r="24" spans="2:6" x14ac:dyDescent="0.2">
      <c r="B24" s="12">
        <v>21</v>
      </c>
      <c r="C24" s="93" t="s">
        <v>8</v>
      </c>
      <c r="D24" s="23">
        <v>5130</v>
      </c>
      <c r="E24" s="23">
        <v>5482</v>
      </c>
      <c r="F24" s="23">
        <f>+D24*0.08</f>
        <v>410.40000000000003</v>
      </c>
    </row>
    <row r="25" spans="2:6" x14ac:dyDescent="0.2">
      <c r="B25" s="12">
        <v>22</v>
      </c>
      <c r="C25" s="93" t="s">
        <v>11</v>
      </c>
      <c r="D25" s="23"/>
      <c r="E25" s="23"/>
      <c r="F25" s="23"/>
    </row>
    <row r="26" spans="2:6" x14ac:dyDescent="0.2">
      <c r="B26" s="13" t="s">
        <v>102</v>
      </c>
      <c r="C26" s="6" t="s">
        <v>6</v>
      </c>
      <c r="D26" s="73"/>
      <c r="E26" s="73"/>
      <c r="F26" s="73"/>
    </row>
    <row r="27" spans="2:6" x14ac:dyDescent="0.2">
      <c r="B27" s="16">
        <v>23</v>
      </c>
      <c r="C27" s="17" t="s">
        <v>7</v>
      </c>
      <c r="D27" s="97">
        <v>8137.1997585250019</v>
      </c>
      <c r="E27" s="97">
        <v>8137.1997585250019</v>
      </c>
      <c r="F27" s="97">
        <f>+F28+F29+F30</f>
        <v>650.97598068200011</v>
      </c>
    </row>
    <row r="28" spans="2:6" x14ac:dyDescent="0.2">
      <c r="B28" s="12" t="s">
        <v>103</v>
      </c>
      <c r="C28" s="93" t="s">
        <v>12</v>
      </c>
      <c r="D28" s="23"/>
      <c r="E28" s="23"/>
      <c r="F28" s="23"/>
    </row>
    <row r="29" spans="2:6" x14ac:dyDescent="0.2">
      <c r="B29" s="12" t="s">
        <v>104</v>
      </c>
      <c r="C29" s="93" t="s">
        <v>10</v>
      </c>
      <c r="D29" s="23">
        <v>8137.1997585250019</v>
      </c>
      <c r="E29" s="23">
        <v>8137.1997585250019</v>
      </c>
      <c r="F29" s="23">
        <f>+D29*0.08</f>
        <v>650.97598068200011</v>
      </c>
    </row>
    <row r="30" spans="2:6" x14ac:dyDescent="0.2">
      <c r="B30" s="12" t="s">
        <v>105</v>
      </c>
      <c r="C30" s="93" t="s">
        <v>13</v>
      </c>
      <c r="D30" s="23"/>
      <c r="E30" s="23"/>
      <c r="F30" s="23"/>
    </row>
    <row r="31" spans="2:6" x14ac:dyDescent="0.2">
      <c r="B31" s="12">
        <v>24</v>
      </c>
      <c r="C31" s="93" t="s">
        <v>14</v>
      </c>
      <c r="D31" s="23">
        <v>3104</v>
      </c>
      <c r="E31" s="23">
        <v>3140</v>
      </c>
      <c r="F31" s="23">
        <f>+D31*0.08</f>
        <v>248.32</v>
      </c>
    </row>
    <row r="32" spans="2:6" ht="13.5" thickBot="1" x14ac:dyDescent="0.25">
      <c r="B32" s="14">
        <v>29</v>
      </c>
      <c r="C32" s="15" t="s">
        <v>3</v>
      </c>
      <c r="D32" s="98">
        <v>60138</v>
      </c>
      <c r="E32" s="98">
        <v>60623</v>
      </c>
      <c r="F32" s="98">
        <f>+F5+F11+F17+F18+F23+F26+F27+F31</f>
        <v>4811.0559806820002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ignoredErrors>
    <ignoredError sqref="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3899-4287-4B57-80BB-43D2E0F6B429}">
  <sheetPr codeName="Ark3"/>
  <dimension ref="B1:H48"/>
  <sheetViews>
    <sheetView zoomScaleNormal="100" workbookViewId="0"/>
  </sheetViews>
  <sheetFormatPr defaultColWidth="9.140625" defaultRowHeight="12.75" x14ac:dyDescent="0.2"/>
  <cols>
    <col min="1" max="1" width="3.7109375" style="1" customWidth="1"/>
    <col min="2" max="2" width="8.7109375" style="2" customWidth="1"/>
    <col min="3" max="3" width="69" style="1" customWidth="1"/>
    <col min="4" max="8" width="19.7109375" style="1" customWidth="1"/>
    <col min="9" max="16384" width="9.140625" style="1"/>
  </cols>
  <sheetData>
    <row r="1" spans="2:8" ht="21" customHeight="1" x14ac:dyDescent="0.2"/>
    <row r="2" spans="2:8" ht="48" customHeight="1" x14ac:dyDescent="0.2">
      <c r="B2" s="113" t="s">
        <v>106</v>
      </c>
      <c r="C2" s="113"/>
      <c r="D2" s="113"/>
      <c r="E2" s="113"/>
      <c r="F2" s="113"/>
      <c r="G2" s="113"/>
      <c r="H2" s="113"/>
    </row>
    <row r="3" spans="2:8" ht="47.25" customHeight="1" x14ac:dyDescent="0.2">
      <c r="B3" s="99" t="s">
        <v>211</v>
      </c>
      <c r="C3" s="68"/>
      <c r="D3" s="123" t="s">
        <v>214</v>
      </c>
      <c r="E3" s="123" t="s">
        <v>215</v>
      </c>
      <c r="F3" s="123" t="s">
        <v>210</v>
      </c>
      <c r="G3" s="123" t="s">
        <v>208</v>
      </c>
      <c r="H3" s="123" t="s">
        <v>209</v>
      </c>
    </row>
    <row r="4" spans="2:8" s="24" customFormat="1" ht="12.75" customHeight="1" x14ac:dyDescent="0.2">
      <c r="B4" s="10"/>
      <c r="C4" s="5" t="s">
        <v>108</v>
      </c>
      <c r="D4" s="35"/>
      <c r="E4" s="35"/>
      <c r="F4" s="35"/>
      <c r="G4" s="35"/>
      <c r="H4" s="35"/>
    </row>
    <row r="5" spans="2:8" s="24" customFormat="1" ht="12.75" customHeight="1" x14ac:dyDescent="0.2">
      <c r="B5" s="10">
        <v>1</v>
      </c>
      <c r="C5" s="93" t="s">
        <v>109</v>
      </c>
      <c r="D5" s="23">
        <v>11119.580781415665</v>
      </c>
      <c r="E5" s="23">
        <v>11351.036604564666</v>
      </c>
      <c r="F5" s="23">
        <v>11002.752338521002</v>
      </c>
      <c r="G5" s="23">
        <v>10483.619127634998</v>
      </c>
      <c r="H5" s="23">
        <v>10289.7530553465</v>
      </c>
    </row>
    <row r="6" spans="2:8" s="24" customFormat="1" ht="12.75" customHeight="1" x14ac:dyDescent="0.2">
      <c r="B6" s="10">
        <v>2</v>
      </c>
      <c r="C6" s="93" t="s">
        <v>110</v>
      </c>
      <c r="D6" s="23">
        <v>11865.295781415665</v>
      </c>
      <c r="E6" s="23">
        <v>12095.766604564667</v>
      </c>
      <c r="F6" s="23">
        <v>11747.602338521001</v>
      </c>
      <c r="G6" s="23">
        <v>11227.264127634999</v>
      </c>
      <c r="H6" s="23">
        <v>11033.4030553465</v>
      </c>
    </row>
    <row r="7" spans="2:8" s="24" customFormat="1" ht="12.75" customHeight="1" x14ac:dyDescent="0.2">
      <c r="B7" s="8">
        <v>3</v>
      </c>
      <c r="C7" s="9" t="s">
        <v>111</v>
      </c>
      <c r="D7" s="29">
        <v>12503.81985633076</v>
      </c>
      <c r="E7" s="29">
        <v>12735.08158019618</v>
      </c>
      <c r="F7" s="29">
        <v>12383.205836262496</v>
      </c>
      <c r="G7" s="29">
        <v>11862.583622197135</v>
      </c>
      <c r="H7" s="29">
        <v>11815.392901181878</v>
      </c>
    </row>
    <row r="8" spans="2:8" s="24" customFormat="1" ht="12.75" customHeight="1" x14ac:dyDescent="0.2">
      <c r="B8" s="10"/>
      <c r="C8" s="5" t="s">
        <v>112</v>
      </c>
      <c r="D8" s="35"/>
      <c r="E8" s="35"/>
      <c r="F8" s="35"/>
      <c r="G8" s="35"/>
      <c r="H8" s="35"/>
    </row>
    <row r="9" spans="2:8" s="24" customFormat="1" ht="12.75" customHeight="1" x14ac:dyDescent="0.2">
      <c r="B9" s="8">
        <v>4</v>
      </c>
      <c r="C9" s="9" t="s">
        <v>79</v>
      </c>
      <c r="D9" s="29">
        <v>60137.781498161974</v>
      </c>
      <c r="E9" s="29">
        <v>60622.593842151808</v>
      </c>
      <c r="F9" s="29">
        <v>60435.381058752166</v>
      </c>
      <c r="G9" s="29">
        <v>60471.875548060816</v>
      </c>
      <c r="H9" s="29">
        <v>59844.159484343283</v>
      </c>
    </row>
    <row r="10" spans="2:8" s="24" customFormat="1" ht="12.75" customHeight="1" x14ac:dyDescent="0.2">
      <c r="B10" s="10"/>
      <c r="C10" s="5" t="s">
        <v>113</v>
      </c>
      <c r="D10" s="35"/>
      <c r="E10" s="35"/>
      <c r="F10" s="35"/>
      <c r="G10" s="35"/>
      <c r="H10" s="35"/>
    </row>
    <row r="11" spans="2:8" s="24" customFormat="1" ht="12.75" customHeight="1" x14ac:dyDescent="0.2">
      <c r="B11" s="10">
        <v>5</v>
      </c>
      <c r="C11" s="93" t="s">
        <v>114</v>
      </c>
      <c r="D11" s="79">
        <v>0.18490174569801049</v>
      </c>
      <c r="E11" s="79">
        <v>0.18724102492414502</v>
      </c>
      <c r="F11" s="79">
        <v>0.18205812796687243</v>
      </c>
      <c r="G11" s="79">
        <v>0.17336355177710674</v>
      </c>
      <c r="H11" s="79">
        <v>0.17194247766214438</v>
      </c>
    </row>
    <row r="12" spans="2:8" s="24" customFormat="1" ht="12.75" customHeight="1" x14ac:dyDescent="0.2">
      <c r="B12" s="10">
        <v>6</v>
      </c>
      <c r="C12" s="93" t="s">
        <v>115</v>
      </c>
      <c r="D12" s="79">
        <v>0.19730185393982835</v>
      </c>
      <c r="E12" s="79">
        <v>0.19952571867939931</v>
      </c>
      <c r="F12" s="79">
        <v>0.19438286203739805</v>
      </c>
      <c r="G12" s="79">
        <v>0.18566092131063447</v>
      </c>
      <c r="H12" s="79">
        <v>0.18436892004863251</v>
      </c>
    </row>
    <row r="13" spans="2:8" s="24" customFormat="1" ht="12.75" customHeight="1" x14ac:dyDescent="0.2">
      <c r="B13" s="8">
        <v>7</v>
      </c>
      <c r="C13" s="9" t="s">
        <v>116</v>
      </c>
      <c r="D13" s="77">
        <v>0.20791953984389866</v>
      </c>
      <c r="E13" s="77">
        <v>0.21007153889448532</v>
      </c>
      <c r="F13" s="77">
        <v>0.20489993807144494</v>
      </c>
      <c r="G13" s="77">
        <v>0.1961669538886584</v>
      </c>
      <c r="H13" s="77">
        <v>0.19743602388254911</v>
      </c>
    </row>
    <row r="14" spans="2:8" s="24" customFormat="1" ht="12.75" customHeight="1" x14ac:dyDescent="0.2">
      <c r="B14" s="10"/>
      <c r="C14" s="5" t="s">
        <v>117</v>
      </c>
      <c r="D14" s="80"/>
      <c r="E14" s="80"/>
      <c r="F14" s="80"/>
      <c r="G14" s="80"/>
      <c r="H14" s="80"/>
    </row>
    <row r="15" spans="2:8" s="24" customFormat="1" ht="12.75" customHeight="1" x14ac:dyDescent="0.2">
      <c r="B15" s="10" t="s">
        <v>150</v>
      </c>
      <c r="C15" s="93" t="s">
        <v>118</v>
      </c>
      <c r="D15" s="79"/>
      <c r="E15" s="79"/>
      <c r="F15" s="79"/>
      <c r="G15" s="79"/>
      <c r="H15" s="79"/>
    </row>
    <row r="16" spans="2:8" s="24" customFormat="1" ht="12.75" customHeight="1" x14ac:dyDescent="0.2">
      <c r="B16" s="10" t="s">
        <v>151</v>
      </c>
      <c r="C16" s="93" t="s">
        <v>119</v>
      </c>
      <c r="D16" s="79"/>
      <c r="E16" s="79"/>
      <c r="F16" s="79"/>
      <c r="G16" s="79"/>
      <c r="H16" s="79"/>
    </row>
    <row r="17" spans="2:8" s="24" customFormat="1" ht="12.75" customHeight="1" x14ac:dyDescent="0.2">
      <c r="B17" s="10" t="s">
        <v>152</v>
      </c>
      <c r="C17" s="93" t="s">
        <v>120</v>
      </c>
      <c r="D17" s="79"/>
      <c r="E17" s="79"/>
      <c r="F17" s="79"/>
      <c r="G17" s="79"/>
      <c r="H17" s="79"/>
    </row>
    <row r="18" spans="2:8" s="24" customFormat="1" ht="12.75" customHeight="1" x14ac:dyDescent="0.2">
      <c r="B18" s="8" t="s">
        <v>153</v>
      </c>
      <c r="C18" s="9" t="s">
        <v>121</v>
      </c>
      <c r="D18" s="77">
        <v>0.10462546249364892</v>
      </c>
      <c r="E18" s="77">
        <v>0.10331181366342899</v>
      </c>
      <c r="F18" s="77">
        <v>0.10820526616215</v>
      </c>
      <c r="G18" s="77">
        <v>0.10820526616215</v>
      </c>
      <c r="H18" s="77">
        <v>0.106544</v>
      </c>
    </row>
    <row r="19" spans="2:8" s="24" customFormat="1" ht="24.75" customHeight="1" x14ac:dyDescent="0.2">
      <c r="B19" s="10"/>
      <c r="C19" s="5" t="s">
        <v>122</v>
      </c>
      <c r="D19" s="80"/>
      <c r="E19" s="80"/>
      <c r="F19" s="80"/>
      <c r="G19" s="80"/>
      <c r="H19" s="80"/>
    </row>
    <row r="20" spans="2:8" s="24" customFormat="1" ht="12.75" customHeight="1" x14ac:dyDescent="0.2">
      <c r="B20" s="10">
        <v>8</v>
      </c>
      <c r="C20" s="93" t="s">
        <v>123</v>
      </c>
      <c r="D20" s="79">
        <v>2.5000000000000001E-2</v>
      </c>
      <c r="E20" s="79">
        <v>2.5000000000000001E-2</v>
      </c>
      <c r="F20" s="79">
        <v>2.5000000000000001E-2</v>
      </c>
      <c r="G20" s="79">
        <v>2.5000000000000001E-2</v>
      </c>
      <c r="H20" s="79">
        <v>2.5000000000000001E-2</v>
      </c>
    </row>
    <row r="21" spans="2:8" s="24" customFormat="1" ht="12.75" customHeight="1" x14ac:dyDescent="0.2">
      <c r="B21" s="10" t="s">
        <v>93</v>
      </c>
      <c r="C21" s="93" t="s">
        <v>124</v>
      </c>
      <c r="D21" s="79"/>
      <c r="E21" s="79"/>
      <c r="F21" s="79"/>
      <c r="G21" s="79"/>
      <c r="H21" s="79"/>
    </row>
    <row r="22" spans="2:8" s="24" customFormat="1" ht="12.75" customHeight="1" x14ac:dyDescent="0.2">
      <c r="B22" s="10">
        <v>9</v>
      </c>
      <c r="C22" s="93" t="s">
        <v>125</v>
      </c>
      <c r="D22" s="79">
        <v>2.3162347700547831E-2</v>
      </c>
      <c r="E22" s="79">
        <v>2.3E-2</v>
      </c>
      <c r="F22" s="79">
        <v>2.3E-2</v>
      </c>
      <c r="G22" s="79">
        <v>1.7999999999999999E-2</v>
      </c>
      <c r="H22" s="79">
        <v>8.9999999999999993E-3</v>
      </c>
    </row>
    <row r="23" spans="2:8" s="24" customFormat="1" ht="12.75" customHeight="1" x14ac:dyDescent="0.2">
      <c r="B23" s="10" t="s">
        <v>154</v>
      </c>
      <c r="C23" s="93" t="s">
        <v>126</v>
      </c>
      <c r="D23" s="79">
        <v>0.01</v>
      </c>
      <c r="E23" s="79">
        <v>0.01</v>
      </c>
      <c r="F23" s="79">
        <v>0.01</v>
      </c>
      <c r="G23" s="79">
        <v>0.01</v>
      </c>
      <c r="H23" s="79">
        <v>0.01</v>
      </c>
    </row>
    <row r="24" spans="2:8" s="24" customFormat="1" ht="12.75" customHeight="1" x14ac:dyDescent="0.2">
      <c r="B24" s="10">
        <v>10</v>
      </c>
      <c r="C24" s="93" t="s">
        <v>127</v>
      </c>
      <c r="D24" s="79"/>
      <c r="E24" s="79"/>
      <c r="F24" s="79"/>
      <c r="G24" s="79"/>
      <c r="H24" s="79"/>
    </row>
    <row r="25" spans="2:8" s="24" customFormat="1" ht="12.75" customHeight="1" x14ac:dyDescent="0.2">
      <c r="B25" s="10" t="s">
        <v>155</v>
      </c>
      <c r="C25" s="93" t="s">
        <v>128</v>
      </c>
      <c r="D25" s="79"/>
      <c r="E25" s="79"/>
      <c r="F25" s="79"/>
      <c r="G25" s="79"/>
      <c r="H25" s="79"/>
    </row>
    <row r="26" spans="2:8" s="24" customFormat="1" ht="12.75" customHeight="1" x14ac:dyDescent="0.2">
      <c r="B26" s="10">
        <v>11</v>
      </c>
      <c r="C26" s="93" t="s">
        <v>129</v>
      </c>
      <c r="D26" s="79">
        <v>5.8162347700547831E-2</v>
      </c>
      <c r="E26" s="79">
        <v>5.8061238581116718E-2</v>
      </c>
      <c r="F26" s="79">
        <v>5.3000048215836655E-2</v>
      </c>
      <c r="G26" s="79">
        <v>5.2989185272340776E-2</v>
      </c>
      <c r="H26" s="79">
        <v>4.4225E-2</v>
      </c>
    </row>
    <row r="27" spans="2:8" s="24" customFormat="1" ht="12.75" customHeight="1" x14ac:dyDescent="0.2">
      <c r="B27" s="10" t="s">
        <v>156</v>
      </c>
      <c r="C27" s="93" t="s">
        <v>130</v>
      </c>
      <c r="D27" s="79">
        <v>0.16278781019419675</v>
      </c>
      <c r="E27" s="79">
        <v>0.16137305224454571</v>
      </c>
      <c r="F27" s="79">
        <v>0.16120531437798663</v>
      </c>
      <c r="G27" s="79">
        <v>0.16119445143449079</v>
      </c>
      <c r="H27" s="79">
        <v>0.15076899999999999</v>
      </c>
    </row>
    <row r="28" spans="2:8" ht="12.75" customHeight="1" x14ac:dyDescent="0.2">
      <c r="B28" s="71">
        <v>12</v>
      </c>
      <c r="C28" s="91" t="s">
        <v>131</v>
      </c>
      <c r="D28" s="100">
        <v>0.13990174569801048</v>
      </c>
      <c r="E28" s="100">
        <v>0.142241024924145</v>
      </c>
      <c r="F28" s="100">
        <v>0.13705812796687245</v>
      </c>
      <c r="G28" s="100">
        <v>0.12836355177710679</v>
      </c>
      <c r="H28" s="100">
        <v>0.12694247766214437</v>
      </c>
    </row>
    <row r="29" spans="2:8" ht="12.75" customHeight="1" x14ac:dyDescent="0.2">
      <c r="B29" s="28"/>
      <c r="C29" s="90" t="s">
        <v>76</v>
      </c>
      <c r="D29" s="35"/>
      <c r="E29" s="35"/>
      <c r="F29" s="35"/>
      <c r="G29" s="35"/>
      <c r="H29" s="35"/>
    </row>
    <row r="30" spans="2:8" ht="12.75" customHeight="1" x14ac:dyDescent="0.2">
      <c r="B30" s="25">
        <v>13</v>
      </c>
      <c r="C30" s="24" t="s">
        <v>132</v>
      </c>
      <c r="D30" s="23">
        <v>190496.47432053601</v>
      </c>
      <c r="E30" s="23">
        <v>185266.76082681815</v>
      </c>
      <c r="F30" s="23">
        <v>181140.1402523499</v>
      </c>
      <c r="G30" s="23">
        <v>185133.69758259578</v>
      </c>
      <c r="H30" s="23">
        <v>189708.57729092977</v>
      </c>
    </row>
    <row r="31" spans="2:8" ht="12.75" customHeight="1" x14ac:dyDescent="0.2">
      <c r="B31" s="71">
        <v>14</v>
      </c>
      <c r="C31" s="91" t="s">
        <v>133</v>
      </c>
      <c r="D31" s="101">
        <v>6.2286169986803558E-2</v>
      </c>
      <c r="E31" s="101">
        <v>6.5288379580789618E-2</v>
      </c>
      <c r="F31" s="101">
        <v>6.4853667012486502E-2</v>
      </c>
      <c r="G31" s="101">
        <v>6.0644087350040926E-2</v>
      </c>
      <c r="H31" s="101">
        <v>5.8159748035146022E-2</v>
      </c>
    </row>
    <row r="32" spans="2:8" ht="25.5" customHeight="1" x14ac:dyDescent="0.2">
      <c r="B32" s="25"/>
      <c r="C32" s="102" t="s">
        <v>134</v>
      </c>
      <c r="D32" s="78"/>
      <c r="E32" s="78"/>
      <c r="F32" s="78"/>
      <c r="G32" s="78"/>
      <c r="H32" s="78"/>
    </row>
    <row r="33" spans="2:8" ht="12.75" customHeight="1" x14ac:dyDescent="0.2">
      <c r="B33" s="25" t="s">
        <v>157</v>
      </c>
      <c r="C33" s="24" t="s">
        <v>135</v>
      </c>
      <c r="D33" s="103"/>
      <c r="E33" s="103"/>
      <c r="F33" s="103"/>
      <c r="G33" s="103"/>
      <c r="H33" s="103"/>
    </row>
    <row r="34" spans="2:8" ht="12.75" customHeight="1" x14ac:dyDescent="0.2">
      <c r="B34" s="25" t="s">
        <v>158</v>
      </c>
      <c r="C34" s="24" t="s">
        <v>119</v>
      </c>
      <c r="D34" s="103"/>
      <c r="E34" s="103"/>
      <c r="F34" s="103"/>
      <c r="G34" s="103"/>
      <c r="H34" s="103"/>
    </row>
    <row r="35" spans="2:8" ht="12.75" customHeight="1" x14ac:dyDescent="0.2">
      <c r="B35" s="71" t="s">
        <v>159</v>
      </c>
      <c r="C35" s="91" t="s">
        <v>136</v>
      </c>
      <c r="D35" s="101">
        <v>0.03</v>
      </c>
      <c r="E35" s="101">
        <v>0.03</v>
      </c>
      <c r="F35" s="101">
        <v>0.03</v>
      </c>
      <c r="G35" s="101">
        <v>0.03</v>
      </c>
      <c r="H35" s="101">
        <v>0.03</v>
      </c>
    </row>
    <row r="36" spans="2:8" ht="24.75" customHeight="1" x14ac:dyDescent="0.2">
      <c r="B36" s="25"/>
      <c r="C36" s="102" t="s">
        <v>137</v>
      </c>
      <c r="D36" s="78"/>
      <c r="E36" s="78"/>
      <c r="F36" s="78"/>
      <c r="G36" s="78"/>
      <c r="H36" s="78"/>
    </row>
    <row r="37" spans="2:8" ht="12.75" customHeight="1" x14ac:dyDescent="0.2">
      <c r="B37" s="25" t="s">
        <v>160</v>
      </c>
      <c r="C37" s="24" t="s">
        <v>138</v>
      </c>
      <c r="D37" s="103"/>
      <c r="E37" s="103"/>
      <c r="F37" s="103"/>
      <c r="G37" s="103"/>
      <c r="H37" s="103"/>
    </row>
    <row r="38" spans="2:8" ht="12.75" customHeight="1" x14ac:dyDescent="0.2">
      <c r="B38" s="71" t="s">
        <v>161</v>
      </c>
      <c r="C38" s="91" t="s">
        <v>139</v>
      </c>
      <c r="D38" s="101">
        <v>0.03</v>
      </c>
      <c r="E38" s="101">
        <v>0.03</v>
      </c>
      <c r="F38" s="101">
        <v>0.03</v>
      </c>
      <c r="G38" s="101">
        <v>0.03</v>
      </c>
      <c r="H38" s="101">
        <v>0.03</v>
      </c>
    </row>
    <row r="39" spans="2:8" ht="12.75" customHeight="1" x14ac:dyDescent="0.2">
      <c r="B39" s="25"/>
      <c r="C39" s="104" t="s">
        <v>140</v>
      </c>
      <c r="D39" s="35"/>
      <c r="E39" s="35"/>
      <c r="F39" s="35"/>
      <c r="G39" s="35"/>
      <c r="H39" s="35"/>
    </row>
    <row r="40" spans="2:8" ht="12.75" customHeight="1" x14ac:dyDescent="0.2">
      <c r="B40" s="25">
        <v>15</v>
      </c>
      <c r="C40" s="24" t="s">
        <v>141</v>
      </c>
      <c r="D40" s="23">
        <v>54364.425238916672</v>
      </c>
      <c r="E40" s="23">
        <v>52057.484729916665</v>
      </c>
      <c r="F40" s="23">
        <v>49836.568955249997</v>
      </c>
      <c r="G40" s="23">
        <v>47638.113280749996</v>
      </c>
      <c r="H40" s="23">
        <v>45968.497309999999</v>
      </c>
    </row>
    <row r="41" spans="2:8" ht="12.75" customHeight="1" x14ac:dyDescent="0.2">
      <c r="B41" s="25" t="s">
        <v>162</v>
      </c>
      <c r="C41" s="24" t="s">
        <v>142</v>
      </c>
      <c r="D41" s="23">
        <v>33145.317045583339</v>
      </c>
      <c r="E41" s="23">
        <v>33173.286588416675</v>
      </c>
      <c r="F41" s="23">
        <v>33082.313703250002</v>
      </c>
      <c r="G41" s="23">
        <v>32804.343312166668</v>
      </c>
      <c r="H41" s="23">
        <v>31862.037679999998</v>
      </c>
    </row>
    <row r="42" spans="2:8" ht="12.75" customHeight="1" x14ac:dyDescent="0.2">
      <c r="B42" s="25" t="s">
        <v>163</v>
      </c>
      <c r="C42" s="24" t="s">
        <v>143</v>
      </c>
      <c r="D42" s="23">
        <v>7303.9979422499991</v>
      </c>
      <c r="E42" s="23">
        <v>6665.95022075</v>
      </c>
      <c r="F42" s="23">
        <v>6281.7964190833327</v>
      </c>
      <c r="G42" s="23">
        <v>6582.8562921666644</v>
      </c>
      <c r="H42" s="23">
        <v>7141.5372342500004</v>
      </c>
    </row>
    <row r="43" spans="2:8" ht="12.75" customHeight="1" x14ac:dyDescent="0.2">
      <c r="B43" s="25">
        <v>16</v>
      </c>
      <c r="C43" s="24" t="s">
        <v>144</v>
      </c>
      <c r="D43" s="23">
        <v>25841.319103333331</v>
      </c>
      <c r="E43" s="23">
        <v>26507.336367666663</v>
      </c>
      <c r="F43" s="23">
        <v>26800.517284166664</v>
      </c>
      <c r="G43" s="23">
        <v>26221.48702</v>
      </c>
      <c r="H43" s="23">
        <v>24720.50044575</v>
      </c>
    </row>
    <row r="44" spans="2:8" ht="12.75" customHeight="1" x14ac:dyDescent="0.2">
      <c r="B44" s="71">
        <v>17</v>
      </c>
      <c r="C44" s="91" t="s">
        <v>145</v>
      </c>
      <c r="D44" s="101">
        <v>2.1153175600584393</v>
      </c>
      <c r="E44" s="101">
        <v>1.9731665935349925</v>
      </c>
      <c r="F44" s="101">
        <v>1.8577568830733984</v>
      </c>
      <c r="G44" s="101">
        <v>1.8152812018589166</v>
      </c>
      <c r="H44" s="101">
        <v>1.8717544141414051</v>
      </c>
    </row>
    <row r="45" spans="2:8" ht="12.75" customHeight="1" x14ac:dyDescent="0.2">
      <c r="B45" s="25"/>
      <c r="C45" s="104" t="s">
        <v>146</v>
      </c>
      <c r="D45" s="35"/>
      <c r="E45" s="35"/>
      <c r="F45" s="35"/>
      <c r="G45" s="35"/>
      <c r="H45" s="35"/>
    </row>
    <row r="46" spans="2:8" ht="12.75" customHeight="1" x14ac:dyDescent="0.2">
      <c r="B46" s="25">
        <v>18</v>
      </c>
      <c r="C46" s="24" t="s">
        <v>147</v>
      </c>
      <c r="D46" s="23">
        <v>120538.24786086999</v>
      </c>
      <c r="E46" s="23">
        <v>118956.70822078999</v>
      </c>
      <c r="F46" s="23">
        <v>115502.06746132999</v>
      </c>
      <c r="G46" s="23">
        <v>118230.91109010999</v>
      </c>
      <c r="H46" s="23">
        <v>115098</v>
      </c>
    </row>
    <row r="47" spans="2:8" ht="12.75" customHeight="1" x14ac:dyDescent="0.2">
      <c r="B47" s="25">
        <v>19</v>
      </c>
      <c r="C47" s="24" t="s">
        <v>148</v>
      </c>
      <c r="D47" s="23">
        <v>87080.62551232001</v>
      </c>
      <c r="E47" s="23">
        <v>89612.315640569999</v>
      </c>
      <c r="F47" s="23">
        <v>90842.677490200003</v>
      </c>
      <c r="G47" s="23">
        <v>89749.60009271001</v>
      </c>
      <c r="H47" s="23">
        <v>89548</v>
      </c>
    </row>
    <row r="48" spans="2:8" ht="12.75" customHeight="1" x14ac:dyDescent="0.2">
      <c r="B48" s="71">
        <v>20</v>
      </c>
      <c r="C48" s="91" t="s">
        <v>149</v>
      </c>
      <c r="D48" s="101">
        <v>1.3842143088856942</v>
      </c>
      <c r="E48" s="101">
        <v>1.3274593717443786</v>
      </c>
      <c r="F48" s="101">
        <v>1.2714515979979808</v>
      </c>
      <c r="G48" s="101">
        <v>1.3173419265153183</v>
      </c>
      <c r="H48" s="101">
        <v>1.28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7753-C06A-4822-8388-8E11A109C230}">
  <sheetPr codeName="Ark10"/>
  <dimension ref="B1:L38"/>
  <sheetViews>
    <sheetView showGridLines="0" zoomScaleNormal="100" workbookViewId="0">
      <selection activeCell="F10" sqref="F10"/>
    </sheetView>
  </sheetViews>
  <sheetFormatPr defaultColWidth="12.28515625" defaultRowHeight="12.75" x14ac:dyDescent="0.2"/>
  <cols>
    <col min="1" max="1" width="3.7109375" customWidth="1"/>
    <col min="2" max="2" width="10.85546875" customWidth="1"/>
    <col min="3" max="3" width="61" bestFit="1" customWidth="1"/>
    <col min="4" max="11" width="16.85546875" customWidth="1"/>
  </cols>
  <sheetData>
    <row r="1" spans="2:12" ht="21" customHeight="1" x14ac:dyDescent="0.2"/>
    <row r="2" spans="2:12" ht="48" customHeight="1" x14ac:dyDescent="0.25">
      <c r="B2" s="40" t="s">
        <v>166</v>
      </c>
      <c r="C2" s="39"/>
      <c r="D2" s="116"/>
      <c r="E2" s="116"/>
      <c r="F2" s="116"/>
      <c r="G2" s="116"/>
      <c r="H2" s="116"/>
      <c r="I2" s="58"/>
      <c r="J2" s="58"/>
      <c r="K2" s="58"/>
      <c r="L2" s="36"/>
    </row>
    <row r="3" spans="2:12" ht="15" x14ac:dyDescent="0.25">
      <c r="B3" s="117" t="s">
        <v>78</v>
      </c>
      <c r="C3" s="118"/>
      <c r="D3" s="120" t="s">
        <v>191</v>
      </c>
      <c r="E3" s="121"/>
      <c r="F3" s="121"/>
      <c r="G3" s="121"/>
      <c r="H3" s="120" t="s">
        <v>192</v>
      </c>
      <c r="I3" s="121"/>
      <c r="J3" s="121"/>
      <c r="K3" s="121"/>
      <c r="L3" s="36"/>
    </row>
    <row r="4" spans="2:12" ht="15" x14ac:dyDescent="0.25">
      <c r="B4" s="119"/>
      <c r="C4" s="119"/>
      <c r="D4" s="115"/>
      <c r="E4" s="122"/>
      <c r="F4" s="122"/>
      <c r="G4" s="122"/>
      <c r="H4" s="115"/>
      <c r="I4" s="122"/>
      <c r="J4" s="122"/>
      <c r="K4" s="122"/>
      <c r="L4" s="36"/>
    </row>
    <row r="5" spans="2:12" ht="15" x14ac:dyDescent="0.25">
      <c r="B5" s="38" t="s">
        <v>77</v>
      </c>
      <c r="C5" s="38"/>
      <c r="D5" s="105">
        <v>45199</v>
      </c>
      <c r="E5" s="105">
        <v>44742</v>
      </c>
      <c r="F5" s="105">
        <v>45016</v>
      </c>
      <c r="G5" s="105">
        <v>44926</v>
      </c>
      <c r="H5" s="105">
        <v>45199</v>
      </c>
      <c r="I5" s="105">
        <v>44742</v>
      </c>
      <c r="J5" s="105">
        <v>45016</v>
      </c>
      <c r="K5" s="105">
        <v>44926</v>
      </c>
      <c r="L5" s="36" t="s">
        <v>2</v>
      </c>
    </row>
    <row r="6" spans="2:12" ht="15" x14ac:dyDescent="0.25">
      <c r="B6" s="106" t="s">
        <v>16</v>
      </c>
      <c r="C6" s="106"/>
      <c r="D6" s="94">
        <v>12</v>
      </c>
      <c r="E6" s="94">
        <v>12</v>
      </c>
      <c r="F6" s="94">
        <v>12</v>
      </c>
      <c r="G6" s="94">
        <v>12</v>
      </c>
      <c r="H6" s="94">
        <v>12</v>
      </c>
      <c r="I6" s="94">
        <v>12</v>
      </c>
      <c r="J6" s="94">
        <v>12</v>
      </c>
      <c r="K6" s="94">
        <v>12</v>
      </c>
      <c r="L6" s="36"/>
    </row>
    <row r="7" spans="2:12" ht="15" x14ac:dyDescent="0.25">
      <c r="B7" s="106" t="s">
        <v>17</v>
      </c>
      <c r="C7" s="106"/>
      <c r="D7" s="105" t="s">
        <v>2</v>
      </c>
      <c r="E7" s="105" t="s">
        <v>2</v>
      </c>
      <c r="F7" s="105" t="s">
        <v>2</v>
      </c>
      <c r="G7" s="105" t="s">
        <v>2</v>
      </c>
      <c r="H7" s="105" t="s">
        <v>2</v>
      </c>
      <c r="I7" s="105" t="s">
        <v>2</v>
      </c>
      <c r="J7" s="105" t="s">
        <v>2</v>
      </c>
      <c r="K7" s="105" t="s">
        <v>2</v>
      </c>
      <c r="L7" s="36"/>
    </row>
    <row r="8" spans="2:12" ht="12.75" customHeight="1" x14ac:dyDescent="0.25">
      <c r="B8" s="59" t="s">
        <v>18</v>
      </c>
      <c r="C8" s="60" t="s">
        <v>19</v>
      </c>
      <c r="D8" s="37"/>
      <c r="E8" s="37"/>
      <c r="F8" s="37"/>
      <c r="G8" s="37"/>
      <c r="H8" s="45">
        <v>54364.425238916672</v>
      </c>
      <c r="I8" s="45">
        <v>52057.484729916672</v>
      </c>
      <c r="J8" s="45">
        <v>49836.568955250004</v>
      </c>
      <c r="K8" s="45">
        <v>47638.113280750003</v>
      </c>
      <c r="L8" s="36"/>
    </row>
    <row r="9" spans="2:12" ht="12.75" customHeight="1" x14ac:dyDescent="0.25">
      <c r="B9" s="38" t="s">
        <v>20</v>
      </c>
      <c r="C9" s="38"/>
      <c r="D9" s="38" t="s">
        <v>2</v>
      </c>
      <c r="E9" s="38"/>
      <c r="F9" s="38"/>
      <c r="G9" s="38"/>
      <c r="H9" s="38"/>
      <c r="I9" s="38"/>
      <c r="J9" s="38"/>
      <c r="K9" s="38"/>
      <c r="L9" s="36"/>
    </row>
    <row r="10" spans="2:12" ht="15" x14ac:dyDescent="0.25">
      <c r="B10" s="59" t="s">
        <v>21</v>
      </c>
      <c r="C10" s="70" t="s">
        <v>22</v>
      </c>
      <c r="D10" s="44">
        <v>76187.998185333316</v>
      </c>
      <c r="E10" s="44">
        <v>75000.533745583321</v>
      </c>
      <c r="F10" s="44">
        <v>73853.559679249985</v>
      </c>
      <c r="G10" s="44">
        <v>72846.870512999987</v>
      </c>
      <c r="H10" s="45">
        <v>4689.6305768333323</v>
      </c>
      <c r="I10" s="45">
        <v>4640.7721265833325</v>
      </c>
      <c r="J10" s="45">
        <v>4580.9446491666667</v>
      </c>
      <c r="K10" s="45">
        <v>4527.1916009999995</v>
      </c>
      <c r="L10" s="36"/>
    </row>
    <row r="11" spans="2:12" s="56" customFormat="1" ht="12.75" customHeight="1" x14ac:dyDescent="0.25">
      <c r="B11" s="67" t="s">
        <v>23</v>
      </c>
      <c r="C11" s="61" t="s">
        <v>24</v>
      </c>
      <c r="D11" s="53">
        <v>55524.615651166656</v>
      </c>
      <c r="E11" s="53">
        <v>55103.356472249994</v>
      </c>
      <c r="F11" s="53">
        <v>54679.630594333335</v>
      </c>
      <c r="G11" s="53">
        <v>54524.940412416669</v>
      </c>
      <c r="H11" s="54">
        <v>2776.2307825833336</v>
      </c>
      <c r="I11" s="54">
        <v>2755.16782375</v>
      </c>
      <c r="J11" s="54">
        <v>2733.9815299166662</v>
      </c>
      <c r="K11" s="54">
        <v>2726.2470207499996</v>
      </c>
      <c r="L11" s="55"/>
    </row>
    <row r="12" spans="2:12" s="56" customFormat="1" ht="12.75" customHeight="1" x14ac:dyDescent="0.25">
      <c r="B12" s="67" t="s">
        <v>25</v>
      </c>
      <c r="C12" s="61" t="s">
        <v>26</v>
      </c>
      <c r="D12" s="53">
        <v>18697.810544249998</v>
      </c>
      <c r="E12" s="53">
        <v>18512.391213083334</v>
      </c>
      <c r="F12" s="53">
        <v>18176.0482515</v>
      </c>
      <c r="G12" s="53">
        <v>17742.618617750002</v>
      </c>
      <c r="H12" s="54">
        <v>1913.3178601666671</v>
      </c>
      <c r="I12" s="54">
        <v>1885.5223687500002</v>
      </c>
      <c r="J12" s="54">
        <v>1846.8665364999999</v>
      </c>
      <c r="K12" s="54">
        <v>1800.8483366666667</v>
      </c>
      <c r="L12" s="55"/>
    </row>
    <row r="13" spans="2:12" ht="12.75" customHeight="1" x14ac:dyDescent="0.25">
      <c r="B13" s="59" t="s">
        <v>27</v>
      </c>
      <c r="C13" s="60" t="s">
        <v>28</v>
      </c>
      <c r="D13" s="44">
        <v>53917.046211416666</v>
      </c>
      <c r="E13" s="44">
        <v>54542.596337000003</v>
      </c>
      <c r="F13" s="44">
        <v>54265.426840416672</v>
      </c>
      <c r="G13" s="44">
        <v>52756.235033083336</v>
      </c>
      <c r="H13" s="45">
        <v>23578.015356666667</v>
      </c>
      <c r="I13" s="45">
        <v>23822.384626249997</v>
      </c>
      <c r="J13" s="45">
        <v>23693.923701999996</v>
      </c>
      <c r="K13" s="45">
        <v>23115.694738249997</v>
      </c>
      <c r="L13" s="36"/>
    </row>
    <row r="14" spans="2:12" s="56" customFormat="1" ht="24.75" x14ac:dyDescent="0.25">
      <c r="B14" s="67" t="s">
        <v>29</v>
      </c>
      <c r="C14" s="61" t="s">
        <v>30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5"/>
    </row>
    <row r="15" spans="2:12" s="56" customFormat="1" ht="12.75" customHeight="1" x14ac:dyDescent="0.25">
      <c r="B15" s="67" t="s">
        <v>31</v>
      </c>
      <c r="C15" s="61" t="s">
        <v>32</v>
      </c>
      <c r="D15" s="53">
        <v>53602.464164666664</v>
      </c>
      <c r="E15" s="53">
        <v>54542.596337000003</v>
      </c>
      <c r="F15" s="53">
        <v>54265.426840416672</v>
      </c>
      <c r="G15" s="53">
        <v>52442.322353416668</v>
      </c>
      <c r="H15" s="54">
        <v>23263.433309916665</v>
      </c>
      <c r="I15" s="54">
        <v>23822.384626249997</v>
      </c>
      <c r="J15" s="54">
        <v>23693.923701999996</v>
      </c>
      <c r="K15" s="54">
        <v>22801.782058583329</v>
      </c>
      <c r="L15" s="55"/>
    </row>
    <row r="16" spans="2:12" s="56" customFormat="1" ht="12.75" customHeight="1" x14ac:dyDescent="0.25">
      <c r="B16" s="67" t="s">
        <v>33</v>
      </c>
      <c r="C16" s="61" t="s">
        <v>34</v>
      </c>
      <c r="D16" s="53">
        <v>0</v>
      </c>
      <c r="E16" s="53">
        <v>0</v>
      </c>
      <c r="F16" s="53">
        <v>0</v>
      </c>
      <c r="G16" s="53">
        <v>313.91267966666663</v>
      </c>
      <c r="H16" s="54">
        <v>0</v>
      </c>
      <c r="I16" s="54">
        <v>0</v>
      </c>
      <c r="J16" s="54">
        <v>0</v>
      </c>
      <c r="K16" s="54">
        <v>313.91267966666663</v>
      </c>
      <c r="L16" s="55"/>
    </row>
    <row r="17" spans="2:11" ht="12.75" customHeight="1" x14ac:dyDescent="0.2">
      <c r="B17" s="59" t="s">
        <v>35</v>
      </c>
      <c r="C17" s="60" t="s">
        <v>36</v>
      </c>
      <c r="D17" s="48"/>
      <c r="E17" s="48"/>
      <c r="F17" s="48"/>
      <c r="G17" s="48"/>
      <c r="H17" s="45">
        <v>392.11712949999998</v>
      </c>
      <c r="I17" s="45">
        <v>422.20574558333328</v>
      </c>
      <c r="J17" s="45">
        <v>442.72771533333326</v>
      </c>
      <c r="K17" s="45">
        <v>469.76261750000003</v>
      </c>
    </row>
    <row r="18" spans="2:11" x14ac:dyDescent="0.2">
      <c r="B18" s="59" t="s">
        <v>37</v>
      </c>
      <c r="C18" s="60" t="s">
        <v>38</v>
      </c>
      <c r="D18" s="46">
        <v>8169.2483359166663</v>
      </c>
      <c r="E18" s="46">
        <v>8275.4414529166661</v>
      </c>
      <c r="F18" s="46">
        <v>8318.3199587500003</v>
      </c>
      <c r="G18" s="46">
        <v>8348.6118135833331</v>
      </c>
      <c r="H18" s="45">
        <v>1267.1103310000001</v>
      </c>
      <c r="I18" s="45">
        <v>1308.9514274999999</v>
      </c>
      <c r="J18" s="45">
        <v>1316.1705019166666</v>
      </c>
      <c r="K18" s="45">
        <v>1320.8242845833333</v>
      </c>
    </row>
    <row r="19" spans="2:11" s="56" customFormat="1" ht="12" customHeight="1" x14ac:dyDescent="0.2">
      <c r="B19" s="67" t="s">
        <v>39</v>
      </c>
      <c r="C19" s="61" t="s">
        <v>40</v>
      </c>
      <c r="D19" s="53">
        <v>830.77675850000014</v>
      </c>
      <c r="E19" s="53">
        <v>836.86978591666684</v>
      </c>
      <c r="F19" s="53">
        <v>839.5214881666667</v>
      </c>
      <c r="G19" s="53">
        <v>841.32597566666664</v>
      </c>
      <c r="H19" s="54">
        <v>830.77675850000003</v>
      </c>
      <c r="I19" s="54">
        <v>836.86978591666673</v>
      </c>
      <c r="J19" s="54">
        <v>839.5214881666667</v>
      </c>
      <c r="K19" s="54">
        <v>841.32597566666664</v>
      </c>
    </row>
    <row r="20" spans="2:11" s="56" customFormat="1" ht="12" customHeight="1" x14ac:dyDescent="0.2">
      <c r="B20" s="67" t="s">
        <v>41</v>
      </c>
      <c r="C20" s="61" t="s">
        <v>42</v>
      </c>
      <c r="D20" s="54">
        <v>0</v>
      </c>
      <c r="E20" s="54">
        <v>0</v>
      </c>
      <c r="F20" s="54">
        <v>0</v>
      </c>
      <c r="G20" s="54">
        <v>0</v>
      </c>
      <c r="H20" s="57">
        <v>0</v>
      </c>
      <c r="I20" s="57">
        <v>0</v>
      </c>
      <c r="J20" s="57">
        <v>0</v>
      </c>
      <c r="K20" s="57">
        <v>0</v>
      </c>
    </row>
    <row r="21" spans="2:11" s="56" customFormat="1" x14ac:dyDescent="0.2">
      <c r="B21" s="67" t="s">
        <v>43</v>
      </c>
      <c r="C21" s="61" t="s">
        <v>44</v>
      </c>
      <c r="D21" s="53">
        <v>7338.471577416668</v>
      </c>
      <c r="E21" s="53">
        <v>7438.5716670000011</v>
      </c>
      <c r="F21" s="53">
        <v>7478.7984705833342</v>
      </c>
      <c r="G21" s="53">
        <v>7507.2858379166682</v>
      </c>
      <c r="H21" s="54">
        <v>436.33357249999995</v>
      </c>
      <c r="I21" s="54">
        <v>472.08164158333329</v>
      </c>
      <c r="J21" s="54">
        <v>476.64901374999999</v>
      </c>
      <c r="K21" s="54">
        <v>479.4983089166667</v>
      </c>
    </row>
    <row r="22" spans="2:11" x14ac:dyDescent="0.2">
      <c r="B22" s="59" t="s">
        <v>45</v>
      </c>
      <c r="C22" s="60" t="s">
        <v>46</v>
      </c>
      <c r="D22" s="46">
        <v>7521.2645595000004</v>
      </c>
      <c r="E22" s="46">
        <v>7423.981767416667</v>
      </c>
      <c r="F22" s="46">
        <v>7691.9342671666664</v>
      </c>
      <c r="G22" s="46">
        <v>8459.1293074166661</v>
      </c>
      <c r="H22" s="45">
        <v>2422.9907613333339</v>
      </c>
      <c r="I22" s="45">
        <v>2141.9466575000001</v>
      </c>
      <c r="J22" s="45">
        <v>2152.5567122500001</v>
      </c>
      <c r="K22" s="45">
        <v>2412.3096965833338</v>
      </c>
    </row>
    <row r="23" spans="2:11" x14ac:dyDescent="0.2">
      <c r="B23" s="59" t="s">
        <v>47</v>
      </c>
      <c r="C23" s="60" t="s">
        <v>48</v>
      </c>
      <c r="D23" s="46">
        <v>15909.057806166673</v>
      </c>
      <c r="E23" s="46">
        <v>16740.520102416671</v>
      </c>
      <c r="F23" s="46">
        <v>17919.80845375</v>
      </c>
      <c r="G23" s="46">
        <v>19171.207486583331</v>
      </c>
      <c r="H23" s="45">
        <v>795.45289025000011</v>
      </c>
      <c r="I23" s="45">
        <v>837.02600500000005</v>
      </c>
      <c r="J23" s="45">
        <v>895.99042258333338</v>
      </c>
      <c r="K23" s="45">
        <v>958.56037425000011</v>
      </c>
    </row>
    <row r="24" spans="2:11" x14ac:dyDescent="0.2">
      <c r="B24" s="59" t="s">
        <v>49</v>
      </c>
      <c r="C24" s="60" t="s">
        <v>50</v>
      </c>
      <c r="D24" s="48"/>
      <c r="E24" s="48"/>
      <c r="F24" s="48"/>
      <c r="G24" s="48"/>
      <c r="H24" s="45">
        <v>33145.317045583339</v>
      </c>
      <c r="I24" s="45">
        <v>33173.286588416668</v>
      </c>
      <c r="J24" s="45">
        <v>33082.313703250002</v>
      </c>
      <c r="K24" s="45">
        <v>32804.343312166668</v>
      </c>
    </row>
    <row r="25" spans="2:11" x14ac:dyDescent="0.2">
      <c r="B25" s="38" t="s">
        <v>51</v>
      </c>
      <c r="C25" s="38"/>
      <c r="D25" s="49"/>
      <c r="E25" s="49"/>
      <c r="F25" s="49"/>
      <c r="G25" s="49"/>
      <c r="H25" s="50"/>
      <c r="I25" s="50"/>
      <c r="J25" s="50"/>
      <c r="K25" s="50"/>
    </row>
    <row r="26" spans="2:11" x14ac:dyDescent="0.2">
      <c r="B26" s="59" t="s">
        <v>52</v>
      </c>
      <c r="C26" s="60" t="s">
        <v>53</v>
      </c>
      <c r="D26" s="44">
        <v>13426.242169916668</v>
      </c>
      <c r="E26" s="44">
        <v>13504.125549000002</v>
      </c>
      <c r="F26" s="44">
        <v>14424.576067750002</v>
      </c>
      <c r="G26" s="44">
        <v>16927.824409166667</v>
      </c>
      <c r="H26" s="45">
        <v>1328.04057825</v>
      </c>
      <c r="I26" s="45">
        <v>1318.9542262500001</v>
      </c>
      <c r="J26" s="45">
        <v>1421.1695825833333</v>
      </c>
      <c r="K26" s="45">
        <v>1590.2245300833335</v>
      </c>
    </row>
    <row r="27" spans="2:11" x14ac:dyDescent="0.2">
      <c r="B27" s="59" t="s">
        <v>54</v>
      </c>
      <c r="C27" s="60" t="s">
        <v>55</v>
      </c>
      <c r="D27" s="44">
        <v>4034.6293821666673</v>
      </c>
      <c r="E27" s="44">
        <v>3693.8278600833341</v>
      </c>
      <c r="F27" s="44">
        <v>3332.5281207499997</v>
      </c>
      <c r="G27" s="44">
        <v>3225.4809282500005</v>
      </c>
      <c r="H27" s="45">
        <v>3331.6754235000003</v>
      </c>
      <c r="I27" s="45">
        <v>2971.2708791666669</v>
      </c>
      <c r="J27" s="45">
        <v>2607.0129926666668</v>
      </c>
      <c r="K27" s="45">
        <v>2517.7841205833333</v>
      </c>
    </row>
    <row r="28" spans="2:11" x14ac:dyDescent="0.2">
      <c r="B28" s="59" t="s">
        <v>56</v>
      </c>
      <c r="C28" s="60" t="s">
        <v>57</v>
      </c>
      <c r="D28" s="44">
        <v>2644.2819405</v>
      </c>
      <c r="E28" s="44">
        <v>2375.7251153333332</v>
      </c>
      <c r="F28" s="44">
        <v>2253.6138438333332</v>
      </c>
      <c r="G28" s="44">
        <v>2474.8476415</v>
      </c>
      <c r="H28" s="45">
        <v>2644.2819405</v>
      </c>
      <c r="I28" s="45">
        <v>2375.7251153333332</v>
      </c>
      <c r="J28" s="45">
        <v>2253.6138438333332</v>
      </c>
      <c r="K28" s="45">
        <v>2474.8476415</v>
      </c>
    </row>
    <row r="29" spans="2:11" ht="36" x14ac:dyDescent="0.2">
      <c r="B29" s="67" t="s">
        <v>95</v>
      </c>
      <c r="C29" s="69" t="s">
        <v>194</v>
      </c>
      <c r="D29" s="48"/>
      <c r="E29" s="48"/>
      <c r="F29" s="48"/>
      <c r="G29" s="48"/>
      <c r="H29" s="45"/>
      <c r="I29" s="45"/>
      <c r="J29" s="45"/>
      <c r="K29" s="45"/>
    </row>
    <row r="30" spans="2:11" x14ac:dyDescent="0.2">
      <c r="B30" s="67" t="s">
        <v>193</v>
      </c>
      <c r="C30" s="69" t="s">
        <v>195</v>
      </c>
      <c r="D30" s="48"/>
      <c r="E30" s="48"/>
      <c r="F30" s="48"/>
      <c r="G30" s="48"/>
      <c r="H30" s="45"/>
      <c r="I30" s="45"/>
      <c r="J30" s="45"/>
      <c r="K30" s="45"/>
    </row>
    <row r="31" spans="2:11" x14ac:dyDescent="0.2">
      <c r="B31" s="59" t="s">
        <v>58</v>
      </c>
      <c r="C31" s="60" t="s">
        <v>59</v>
      </c>
      <c r="D31" s="44">
        <v>20105.153492583329</v>
      </c>
      <c r="E31" s="44">
        <v>19573.678524416668</v>
      </c>
      <c r="F31" s="44">
        <v>20010.718032333334</v>
      </c>
      <c r="G31" s="44">
        <v>22628.152978916667</v>
      </c>
      <c r="H31" s="45">
        <v>7303.9979422499991</v>
      </c>
      <c r="I31" s="45">
        <v>6665.95022075</v>
      </c>
      <c r="J31" s="45">
        <v>6281.7964190833327</v>
      </c>
      <c r="K31" s="45">
        <v>6582.8562921666662</v>
      </c>
    </row>
    <row r="32" spans="2:11" x14ac:dyDescent="0.2">
      <c r="B32" s="67" t="s">
        <v>60</v>
      </c>
      <c r="C32" s="61" t="s">
        <v>61</v>
      </c>
      <c r="D32" s="45"/>
      <c r="E32" s="45"/>
      <c r="F32" s="45"/>
      <c r="G32" s="45"/>
      <c r="H32" s="45"/>
      <c r="I32" s="45"/>
      <c r="J32" s="45"/>
      <c r="K32" s="45"/>
    </row>
    <row r="33" spans="2:11" x14ac:dyDescent="0.2">
      <c r="B33" s="67" t="s">
        <v>62</v>
      </c>
      <c r="C33" s="61" t="s">
        <v>63</v>
      </c>
      <c r="D33" s="45"/>
      <c r="E33" s="45"/>
      <c r="F33" s="45"/>
      <c r="G33" s="45"/>
      <c r="H33" s="45"/>
      <c r="I33" s="45"/>
      <c r="J33" s="45"/>
      <c r="K33" s="45"/>
    </row>
    <row r="34" spans="2:11" x14ac:dyDescent="0.2">
      <c r="B34" s="67" t="s">
        <v>64</v>
      </c>
      <c r="C34" s="61" t="s">
        <v>65</v>
      </c>
      <c r="D34" s="46"/>
      <c r="E34" s="46"/>
      <c r="F34" s="46"/>
      <c r="G34" s="46"/>
      <c r="H34" s="47"/>
      <c r="I34" s="47"/>
      <c r="J34" s="47"/>
      <c r="K34" s="47"/>
    </row>
    <row r="35" spans="2:11" x14ac:dyDescent="0.2">
      <c r="B35" s="38"/>
      <c r="C35" s="38"/>
      <c r="D35" s="50"/>
      <c r="E35" s="50"/>
      <c r="F35" s="50"/>
      <c r="G35" s="50"/>
      <c r="H35" s="50" t="s">
        <v>2</v>
      </c>
      <c r="I35" s="50" t="s">
        <v>2</v>
      </c>
      <c r="J35" s="50" t="s">
        <v>2</v>
      </c>
      <c r="K35" s="50" t="s">
        <v>2</v>
      </c>
    </row>
    <row r="36" spans="2:11" x14ac:dyDescent="0.2">
      <c r="B36" s="60" t="s">
        <v>66</v>
      </c>
      <c r="C36" s="60" t="s">
        <v>67</v>
      </c>
      <c r="D36" s="48"/>
      <c r="E36" s="48"/>
      <c r="F36" s="48"/>
      <c r="G36" s="48"/>
      <c r="H36" s="47">
        <v>54364.425238916672</v>
      </c>
      <c r="I36" s="47">
        <v>52057.484729916672</v>
      </c>
      <c r="J36" s="47">
        <v>49836.568955250004</v>
      </c>
      <c r="K36" s="47">
        <v>47638.113280750003</v>
      </c>
    </row>
    <row r="37" spans="2:11" x14ac:dyDescent="0.2">
      <c r="B37" s="60" t="s">
        <v>68</v>
      </c>
      <c r="C37" s="60" t="s">
        <v>69</v>
      </c>
      <c r="D37" s="48"/>
      <c r="E37" s="48"/>
      <c r="F37" s="48"/>
      <c r="G37" s="48"/>
      <c r="H37" s="47">
        <v>25841.319103333331</v>
      </c>
      <c r="I37" s="47">
        <v>26507.336367666663</v>
      </c>
      <c r="J37" s="47">
        <v>26800.517284166664</v>
      </c>
      <c r="K37" s="47">
        <v>26221.487019999997</v>
      </c>
    </row>
    <row r="38" spans="2:11" ht="13.5" thickBot="1" x14ac:dyDescent="0.25">
      <c r="B38" s="62" t="s">
        <v>70</v>
      </c>
      <c r="C38" s="62" t="s">
        <v>71</v>
      </c>
      <c r="D38" s="51"/>
      <c r="E38" s="51"/>
      <c r="F38" s="51"/>
      <c r="G38" s="51"/>
      <c r="H38" s="52">
        <v>2.1153175600584393</v>
      </c>
      <c r="I38" s="52">
        <v>1.9731665935349925</v>
      </c>
      <c r="J38" s="52">
        <v>1.8577568830733986</v>
      </c>
      <c r="K38" s="52">
        <v>1.8152812018589168</v>
      </c>
    </row>
  </sheetData>
  <mergeCells count="4">
    <mergeCell ref="D2:H2"/>
    <mergeCell ref="B3:C4"/>
    <mergeCell ref="D3:G4"/>
    <mergeCell ref="H3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E7F8-6B69-4557-8B3C-BF773E818245}">
  <sheetPr codeName="Ark64"/>
  <dimension ref="B1:D10"/>
  <sheetViews>
    <sheetView showGridLines="0" workbookViewId="0"/>
  </sheetViews>
  <sheetFormatPr defaultColWidth="6.85546875" defaultRowHeight="12.75" x14ac:dyDescent="0.2"/>
  <cols>
    <col min="1" max="2" width="3.7109375" customWidth="1"/>
    <col min="3" max="3" width="57.140625" bestFit="1" customWidth="1"/>
    <col min="4" max="4" width="89.5703125" bestFit="1" customWidth="1"/>
    <col min="6" max="6" width="16.85546875" customWidth="1"/>
  </cols>
  <sheetData>
    <row r="1" spans="2:4" ht="21" customHeight="1" x14ac:dyDescent="0.2"/>
    <row r="2" spans="2:4" ht="48" customHeight="1" x14ac:dyDescent="0.2">
      <c r="B2" s="41" t="s">
        <v>167</v>
      </c>
      <c r="C2" s="41"/>
      <c r="D2" s="41"/>
    </row>
    <row r="3" spans="2:4" ht="30" customHeight="1" x14ac:dyDescent="0.2">
      <c r="B3" s="7"/>
      <c r="C3" s="7"/>
      <c r="D3" s="7"/>
    </row>
    <row r="4" spans="2:4" ht="24" x14ac:dyDescent="0.2">
      <c r="B4" s="63" t="s">
        <v>168</v>
      </c>
      <c r="C4" s="63" t="s">
        <v>175</v>
      </c>
      <c r="D4" s="74"/>
    </row>
    <row r="5" spans="2:4" x14ac:dyDescent="0.2">
      <c r="B5" s="64" t="s">
        <v>169</v>
      </c>
      <c r="C5" s="64" t="s">
        <v>176</v>
      </c>
      <c r="D5" s="75" t="s">
        <v>202</v>
      </c>
    </row>
    <row r="6" spans="2:4" x14ac:dyDescent="0.2">
      <c r="B6" s="64" t="s">
        <v>170</v>
      </c>
      <c r="C6" s="64" t="s">
        <v>177</v>
      </c>
      <c r="D6" s="75" t="s">
        <v>198</v>
      </c>
    </row>
    <row r="7" spans="2:4" ht="24" x14ac:dyDescent="0.2">
      <c r="B7" s="64" t="s">
        <v>171</v>
      </c>
      <c r="C7" s="64" t="s">
        <v>178</v>
      </c>
      <c r="D7" s="75" t="s">
        <v>202</v>
      </c>
    </row>
    <row r="8" spans="2:4" x14ac:dyDescent="0.2">
      <c r="B8" s="64" t="s">
        <v>172</v>
      </c>
      <c r="C8" s="64" t="s">
        <v>72</v>
      </c>
      <c r="D8" s="65" t="s">
        <v>199</v>
      </c>
    </row>
    <row r="9" spans="2:4" x14ac:dyDescent="0.2">
      <c r="B9" s="64" t="s">
        <v>173</v>
      </c>
      <c r="C9" s="64" t="s">
        <v>73</v>
      </c>
      <c r="D9" s="65" t="s">
        <v>200</v>
      </c>
    </row>
    <row r="10" spans="2:4" ht="36.75" thickBot="1" x14ac:dyDescent="0.25">
      <c r="B10" s="66" t="s">
        <v>174</v>
      </c>
      <c r="C10" s="66" t="s">
        <v>74</v>
      </c>
      <c r="D10" s="76" t="s">
        <v>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48"/>
  <dimension ref="A1:I12"/>
  <sheetViews>
    <sheetView workbookViewId="0">
      <selection activeCell="B3" sqref="B3"/>
    </sheetView>
  </sheetViews>
  <sheetFormatPr defaultColWidth="9.140625" defaultRowHeight="12.75" x14ac:dyDescent="0.2"/>
  <cols>
    <col min="1" max="1" width="3.7109375" style="20" customWidth="1"/>
    <col min="2" max="2" width="9.140625" style="20"/>
    <col min="3" max="3" width="66.140625" style="20" bestFit="1" customWidth="1"/>
    <col min="4" max="5" width="17.85546875" style="20" customWidth="1"/>
    <col min="6" max="16384" width="9.140625" style="20"/>
  </cols>
  <sheetData>
    <row r="1" spans="1:9" ht="21" customHeight="1" x14ac:dyDescent="0.2">
      <c r="A1" s="11"/>
      <c r="B1" s="11"/>
      <c r="C1" s="11"/>
      <c r="D1" s="11"/>
      <c r="E1" s="11"/>
      <c r="F1" s="11"/>
      <c r="G1" s="11"/>
      <c r="H1" s="11"/>
    </row>
    <row r="2" spans="1:9" ht="48" customHeight="1" x14ac:dyDescent="0.2">
      <c r="A2" s="19"/>
      <c r="B2" s="113" t="s">
        <v>15</v>
      </c>
      <c r="C2" s="113"/>
      <c r="D2" s="113"/>
      <c r="E2" s="113"/>
      <c r="F2" s="113"/>
      <c r="G2" s="113"/>
      <c r="H2" s="113"/>
      <c r="I2" s="113"/>
    </row>
    <row r="3" spans="1:9" ht="24" x14ac:dyDescent="0.2">
      <c r="A3" s="30"/>
      <c r="B3" s="7" t="s">
        <v>211</v>
      </c>
      <c r="C3" s="107"/>
      <c r="D3" s="92" t="s">
        <v>190</v>
      </c>
      <c r="E3" s="31"/>
      <c r="F3" s="31"/>
      <c r="G3" s="31"/>
      <c r="H3" s="31"/>
    </row>
    <row r="4" spans="1:9" ht="12.75" customHeight="1" x14ac:dyDescent="0.2">
      <c r="A4" s="28"/>
      <c r="B4" s="27">
        <v>1</v>
      </c>
      <c r="C4" s="108" t="s">
        <v>181</v>
      </c>
      <c r="D4" s="109">
        <v>39019</v>
      </c>
      <c r="E4" s="22"/>
      <c r="F4" s="22"/>
      <c r="G4" s="22"/>
      <c r="H4" s="22"/>
      <c r="I4" s="32"/>
    </row>
    <row r="5" spans="1:9" ht="12.75" customHeight="1" x14ac:dyDescent="0.2">
      <c r="A5" s="28"/>
      <c r="B5" s="28">
        <v>2</v>
      </c>
      <c r="C5" s="34" t="s">
        <v>182</v>
      </c>
      <c r="D5" s="42">
        <v>-45</v>
      </c>
      <c r="E5" s="22"/>
      <c r="F5" s="21"/>
      <c r="G5" s="21"/>
      <c r="H5" s="32"/>
      <c r="I5" s="32"/>
    </row>
    <row r="6" spans="1:9" ht="12.75" customHeight="1" x14ac:dyDescent="0.2">
      <c r="A6" s="27"/>
      <c r="B6" s="28">
        <v>3</v>
      </c>
      <c r="C6" s="34" t="s">
        <v>183</v>
      </c>
      <c r="D6" s="42">
        <v>-219</v>
      </c>
      <c r="E6" s="22"/>
      <c r="F6" s="26"/>
      <c r="G6" s="26"/>
      <c r="H6" s="32"/>
      <c r="I6" s="32"/>
    </row>
    <row r="7" spans="1:9" ht="12.75" customHeight="1" x14ac:dyDescent="0.2">
      <c r="A7" s="28"/>
      <c r="B7" s="28">
        <v>4</v>
      </c>
      <c r="C7" s="34" t="s">
        <v>184</v>
      </c>
      <c r="D7" s="42">
        <v>0</v>
      </c>
      <c r="E7" s="22"/>
      <c r="F7" s="21"/>
      <c r="G7" s="21"/>
      <c r="H7" s="32"/>
      <c r="I7" s="32"/>
    </row>
    <row r="8" spans="1:9" ht="12.75" customHeight="1" x14ac:dyDescent="0.2">
      <c r="B8" s="28">
        <v>5</v>
      </c>
      <c r="C8" s="34" t="s">
        <v>185</v>
      </c>
      <c r="D8" s="42">
        <v>0</v>
      </c>
      <c r="E8" s="32"/>
      <c r="F8" s="32"/>
      <c r="G8" s="32"/>
      <c r="H8" s="32"/>
      <c r="I8" s="32"/>
    </row>
    <row r="9" spans="1:9" ht="12.75" customHeight="1" x14ac:dyDescent="0.2">
      <c r="B9" s="28">
        <v>6</v>
      </c>
      <c r="C9" s="34" t="s">
        <v>186</v>
      </c>
      <c r="D9" s="42">
        <v>0</v>
      </c>
      <c r="E9" s="32"/>
      <c r="F9" s="32"/>
      <c r="G9" s="32"/>
      <c r="H9" s="32"/>
      <c r="I9" s="32"/>
    </row>
    <row r="10" spans="1:9" ht="12.75" customHeight="1" x14ac:dyDescent="0.2">
      <c r="B10" s="28">
        <v>7</v>
      </c>
      <c r="C10" s="34" t="s">
        <v>187</v>
      </c>
      <c r="D10" s="42">
        <v>5</v>
      </c>
      <c r="E10" s="32"/>
      <c r="F10" s="32"/>
      <c r="G10" s="32"/>
      <c r="H10" s="32"/>
      <c r="I10" s="32"/>
    </row>
    <row r="11" spans="1:9" ht="12.75" customHeight="1" x14ac:dyDescent="0.2">
      <c r="B11" s="28">
        <v>8</v>
      </c>
      <c r="C11" s="34" t="s">
        <v>188</v>
      </c>
      <c r="D11" s="42">
        <v>-4</v>
      </c>
      <c r="E11" s="32"/>
      <c r="F11" s="32"/>
      <c r="G11" s="32"/>
      <c r="H11" s="32"/>
      <c r="I11" s="32"/>
    </row>
    <row r="12" spans="1:9" ht="12.75" customHeight="1" thickBot="1" x14ac:dyDescent="0.25">
      <c r="A12" s="43"/>
      <c r="B12" s="33">
        <v>9</v>
      </c>
      <c r="C12" s="15" t="s">
        <v>189</v>
      </c>
      <c r="D12" s="110">
        <v>38756</v>
      </c>
      <c r="E12" s="22"/>
      <c r="F12" s="32"/>
      <c r="G12" s="32"/>
      <c r="H12" s="32"/>
      <c r="I12" s="32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Index</vt:lpstr>
      <vt:lpstr>EU OV1</vt:lpstr>
      <vt:lpstr>EU KM1</vt:lpstr>
      <vt:lpstr>EU LIQ1</vt:lpstr>
      <vt:lpstr>EU LIQB</vt:lpstr>
      <vt:lpstr>EU CR8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 Warming-Jensen</cp:lastModifiedBy>
  <cp:lastPrinted>2022-02-24T10:58:18Z</cp:lastPrinted>
  <dcterms:created xsi:type="dcterms:W3CDTF">2018-02-08T09:24:03Z</dcterms:created>
  <dcterms:modified xsi:type="dcterms:W3CDTF">2023-10-26T08:15:41Z</dcterms:modified>
</cp:coreProperties>
</file>